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Sheet1!$O$8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L13" i="1" l="1"/>
  <c r="Q12" i="1" l="1"/>
  <c r="L5" i="1"/>
  <c r="U28" i="1" l="1"/>
  <c r="U27" i="1"/>
  <c r="T27" i="1"/>
  <c r="T28" i="1"/>
  <c r="R28" i="1"/>
  <c r="R27" i="1"/>
  <c r="S2" i="1"/>
  <c r="R3" i="1"/>
  <c r="R2" i="1"/>
  <c r="Q4" i="1"/>
  <c r="Q3" i="1"/>
  <c r="Q2" i="1"/>
  <c r="J2" i="1"/>
  <c r="L4" i="1"/>
  <c r="M6" i="1" l="1"/>
  <c r="M5" i="1"/>
  <c r="M3" i="1"/>
  <c r="M2" i="1"/>
  <c r="L3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54" i="1" s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B555" i="1"/>
  <c r="B554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A561" i="1"/>
  <c r="A560" i="1"/>
  <c r="A559" i="1"/>
  <c r="A558" i="1"/>
  <c r="A557" i="1"/>
  <c r="A556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H515" i="1" s="1"/>
  <c r="G516" i="1"/>
  <c r="H516" i="1" s="1"/>
  <c r="G517" i="1"/>
  <c r="H517" i="1" s="1"/>
  <c r="G518" i="1"/>
  <c r="H518" i="1" s="1"/>
  <c r="G519" i="1"/>
  <c r="H519" i="1" s="1"/>
  <c r="G520" i="1"/>
  <c r="H520" i="1" s="1"/>
  <c r="G521" i="1"/>
  <c r="H521" i="1" s="1"/>
  <c r="G522" i="1"/>
  <c r="H522" i="1" s="1"/>
  <c r="G523" i="1"/>
  <c r="H523" i="1" s="1"/>
  <c r="G524" i="1"/>
  <c r="H524" i="1" s="1"/>
  <c r="G525" i="1"/>
  <c r="H525" i="1" s="1"/>
  <c r="G526" i="1"/>
  <c r="H526" i="1" s="1"/>
  <c r="G527" i="1"/>
  <c r="H527" i="1" s="1"/>
  <c r="G528" i="1"/>
  <c r="H528" i="1" s="1"/>
  <c r="G529" i="1"/>
  <c r="H529" i="1" s="1"/>
  <c r="G530" i="1"/>
  <c r="H530" i="1" s="1"/>
  <c r="G531" i="1"/>
  <c r="H531" i="1" s="1"/>
  <c r="G532" i="1"/>
  <c r="H532" i="1" s="1"/>
  <c r="G533" i="1"/>
  <c r="H533" i="1" s="1"/>
  <c r="G534" i="1"/>
  <c r="H534" i="1" s="1"/>
  <c r="G535" i="1"/>
  <c r="H535" i="1" s="1"/>
  <c r="G536" i="1"/>
  <c r="H536" i="1" s="1"/>
  <c r="G537" i="1"/>
  <c r="H537" i="1" s="1"/>
  <c r="G538" i="1"/>
  <c r="H538" i="1" s="1"/>
  <c r="G539" i="1"/>
  <c r="H539" i="1" s="1"/>
  <c r="G540" i="1"/>
  <c r="H540" i="1" s="1"/>
  <c r="G541" i="1"/>
  <c r="H541" i="1" s="1"/>
  <c r="G542" i="1"/>
  <c r="H542" i="1" s="1"/>
  <c r="G543" i="1"/>
  <c r="H543" i="1" s="1"/>
  <c r="G544" i="1"/>
  <c r="H544" i="1" s="1"/>
  <c r="G545" i="1"/>
  <c r="H545" i="1" s="1"/>
  <c r="G546" i="1"/>
  <c r="H546" i="1" s="1"/>
  <c r="G547" i="1"/>
  <c r="H547" i="1" s="1"/>
  <c r="G548" i="1"/>
  <c r="H548" i="1" s="1"/>
  <c r="G549" i="1"/>
  <c r="H549" i="1" s="1"/>
  <c r="G550" i="1"/>
  <c r="H550" i="1" s="1"/>
  <c r="G551" i="1"/>
  <c r="H551" i="1" s="1"/>
  <c r="G552" i="1"/>
  <c r="H552" i="1" s="1"/>
  <c r="G553" i="1"/>
  <c r="H553" i="1" s="1"/>
  <c r="G2" i="1"/>
  <c r="A555" i="1"/>
  <c r="A554" i="1"/>
  <c r="F555" i="1"/>
  <c r="J554" i="1" l="1"/>
  <c r="K555" i="1" s="1"/>
  <c r="H554" i="1"/>
  <c r="H559" i="1" s="1"/>
  <c r="I559" i="1" s="1"/>
  <c r="I560" i="1" s="1"/>
  <c r="I561" i="1" s="1"/>
  <c r="I554" i="1"/>
  <c r="H555" i="1"/>
  <c r="H557" i="1" s="1"/>
  <c r="F556" i="1"/>
  <c r="F554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2" i="1"/>
</calcChain>
</file>

<file path=xl/sharedStrings.xml><?xml version="1.0" encoding="utf-8"?>
<sst xmlns="http://schemas.openxmlformats.org/spreadsheetml/2006/main" count="56" uniqueCount="46">
  <si>
    <t>Income</t>
  </si>
  <si>
    <t>Savings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</si>
  <si>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</si>
  <si>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</si>
  <si>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</si>
  <si>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</si>
  <si>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</si>
  <si>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</si>
  <si>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</si>
  <si>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</si>
  <si>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</si>
  <si>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</si>
  <si>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</si>
  <si>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</si>
  <si>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</si>
  <si>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</si>
  <si>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</si>
  <si>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</si>
  <si>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</si>
  <si>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</si>
  <si>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</si>
  <si>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</si>
  <si>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</si>
  <si>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</si>
  <si>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</si>
  <si>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</si>
  <si>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</si>
  <si>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</si>
  <si>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Savings</t>
  </si>
  <si>
    <t>Residuals</t>
  </si>
  <si>
    <t>Predicted</t>
  </si>
  <si>
    <t>Cal Predict</t>
  </si>
  <si>
    <t>Resid^2</t>
  </si>
  <si>
    <t>SE</t>
  </si>
  <si>
    <t>F554/N-2</t>
  </si>
  <si>
    <t>x-xbar</t>
  </si>
  <si>
    <t>SE Slope</t>
  </si>
  <si>
    <t>G^2</t>
  </si>
  <si>
    <t>A^2</t>
  </si>
  <si>
    <t>SE for Intercept</t>
  </si>
  <si>
    <t>R square</t>
  </si>
  <si>
    <t>R</t>
  </si>
  <si>
    <t>Adjusted R^2</t>
  </si>
  <si>
    <t>MSS</t>
  </si>
  <si>
    <t>Predicted-y bar</t>
  </si>
  <si>
    <t>Total Vari(y-ybar)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</si>
</sst>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3"/>
  <sheetViews>
    <sheetView tabSelected="1" topLeftCell="J13" zoomScaleNormal="100" workbookViewId="0">
      <selection activeCell="M13" sqref="M13"/>
    </sheetView>
  </sheetViews>
  <sheetFormatPr defaultRowHeight="15" x14ac:dyDescent="0.25"/>
  <cols>
    <col min="1" max="1" width="12.7109375" customWidth="1"/>
    <col min="2" max="2" width="11.85546875" customWidth="1"/>
    <col min="3" max="3" width="16.140625" customWidth="1"/>
    <col min="4" max="5" width="12.5703125" customWidth="1"/>
    <col min="6" max="13" width="17.42578125" customWidth="1"/>
    <col min="14" max="14" width="13.5703125" customWidth="1"/>
    <col min="15" max="15" width="19.28515625" customWidth="1"/>
    <col min="17" max="17" width="12" bestFit="1" customWidth="1"/>
    <col min="18" max="18" width="11" bestFit="1" customWidth="1"/>
    <col min="20" max="20" width="12.140625" customWidth="1"/>
  </cols>
  <sheetData>
    <row r="1" spans="1:19" x14ac:dyDescent="0.25">
      <c r="A1" t="s">
        <v>0</v>
      </c>
      <c r="B1" t="s">
        <v>1</v>
      </c>
      <c r="C1" t="s">
        <v>30</v>
      </c>
      <c r="D1" t="s">
        <v>11</v>
      </c>
      <c r="E1" t="s">
        <v>31</v>
      </c>
      <c r="F1" t="s">
        <v>32</v>
      </c>
      <c r="G1" t="s">
        <v>35</v>
      </c>
      <c r="H1" t="s">
        <v>37</v>
      </c>
      <c r="I1" t="s">
        <v>38</v>
      </c>
      <c r="J1" t="s">
        <v>44</v>
      </c>
      <c r="K1" t="s">
        <v>45</v>
      </c>
      <c r="L1" t="s">
        <v>41</v>
      </c>
      <c r="M1" t="s">
        <v>42</v>
      </c>
      <c r="P1" t="s">
        <v>14</v>
      </c>
      <c r="Q1" t="s">
        <v>15</v>
      </c>
      <c r="R1" t="s">
        <v>43</v>
      </c>
      <c r="S1" t="s">
        <v>17</v>
      </c>
    </row>
    <row r="2" spans="1:19" x14ac:dyDescent="0.25">
      <c r="A2">
        <v>44000</v>
      </c>
      <c r="B2">
        <v>13500</v>
      </c>
      <c r="C2" s="1">
        <v>10378.867057150241</v>
      </c>
      <c r="D2" s="1">
        <v>3121.1329428497593</v>
      </c>
      <c r="E2">
        <f>$P$24+$P$25*A2</f>
        <v>10378.867057150241</v>
      </c>
      <c r="F2">
        <f>D2^2</f>
        <v>9741470.8469419982</v>
      </c>
      <c r="G2">
        <f>A2-$A$555</f>
        <v>13293.876811594204</v>
      </c>
      <c r="H2">
        <f>G2^2</f>
        <v>176727160.68184209</v>
      </c>
      <c r="I2">
        <f>A2^2</f>
        <v>1936000000</v>
      </c>
      <c r="J2">
        <f>(E2-$B$555)^2</f>
        <v>4598853.9530825075</v>
      </c>
      <c r="K2">
        <f>(B2-$B$555)^2</f>
        <v>27726825.718979724</v>
      </c>
      <c r="L2">
        <f>CORREL(B2:B553,E2:E553)</f>
        <v>0.40377814207871054</v>
      </c>
      <c r="M2">
        <f>1-L3</f>
        <v>0.83696321197946466</v>
      </c>
      <c r="O2" t="s">
        <v>10</v>
      </c>
      <c r="P2">
        <v>1</v>
      </c>
      <c r="Q2">
        <f>J554</f>
        <v>2909134981.8481579</v>
      </c>
      <c r="R2">
        <f>Q2/P2</f>
        <v>2909134981.8481579</v>
      </c>
      <c r="S2">
        <f>R2/R3</f>
        <v>107.1376042911365</v>
      </c>
    </row>
    <row r="3" spans="1:19" x14ac:dyDescent="0.25">
      <c r="A3">
        <v>22000</v>
      </c>
      <c r="B3">
        <v>3000</v>
      </c>
      <c r="C3" s="1">
        <v>6829.9500797316696</v>
      </c>
      <c r="D3" s="1">
        <v>-3829.9500797316696</v>
      </c>
      <c r="E3">
        <f t="shared" ref="E3:E66" si="0">$P$24+$P$25*A3</f>
        <v>6829.9500797316696</v>
      </c>
      <c r="F3">
        <f t="shared" ref="F3:F66" si="1">D3^2</f>
        <v>14668517.613236623</v>
      </c>
      <c r="G3">
        <f t="shared" ref="G3:G66" si="2">A3-$A$555</f>
        <v>-8706.1231884057961</v>
      </c>
      <c r="H3">
        <f t="shared" ref="H3:H66" si="3">G3^2</f>
        <v>75796580.971697107</v>
      </c>
      <c r="I3">
        <f t="shared" ref="I3:I66" si="4">A3^2</f>
        <v>484000000</v>
      </c>
      <c r="J3">
        <f t="shared" ref="J3:J66" si="5">(E3-$B$555)^2</f>
        <v>1972404.2681779026</v>
      </c>
      <c r="K3">
        <f t="shared" ref="K3:K66" si="6">(B3-$B$555)^2</f>
        <v>27398662.675501477</v>
      </c>
      <c r="L3">
        <f>L2^2</f>
        <v>0.16303678802053537</v>
      </c>
      <c r="M3">
        <f>M2*551</f>
        <v>461.166729800685</v>
      </c>
      <c r="O3" t="s">
        <v>11</v>
      </c>
      <c r="P3">
        <v>550</v>
      </c>
      <c r="Q3">
        <f>F554</f>
        <v>14934291751.275017</v>
      </c>
      <c r="R3">
        <f>Q3/P3</f>
        <v>27153257.729590941</v>
      </c>
    </row>
    <row r="4" spans="1:19" x14ac:dyDescent="0.25">
      <c r="A4">
        <v>50000</v>
      </c>
      <c r="B4">
        <v>6000</v>
      </c>
      <c r="C4" s="1">
        <v>11346.753505537123</v>
      </c>
      <c r="D4" s="1">
        <v>-5346.7535055371227</v>
      </c>
      <c r="E4">
        <f t="shared" si="0"/>
        <v>11346.753505537123</v>
      </c>
      <c r="F4">
        <f t="shared" si="1"/>
        <v>28587773.048973512</v>
      </c>
      <c r="G4">
        <f t="shared" si="2"/>
        <v>19293.876811594204</v>
      </c>
      <c r="H4">
        <f t="shared" si="3"/>
        <v>372253682.42097253</v>
      </c>
      <c r="I4">
        <f t="shared" si="4"/>
        <v>2500000000</v>
      </c>
      <c r="J4">
        <f t="shared" si="5"/>
        <v>9686911.2384664863</v>
      </c>
      <c r="K4">
        <f t="shared" si="6"/>
        <v>4992423.545066691</v>
      </c>
      <c r="L4">
        <f>CORREL(A2:A553,B2:B553)</f>
        <v>0.40377814207871121</v>
      </c>
      <c r="M4">
        <v>550</v>
      </c>
      <c r="O4" t="s">
        <v>12</v>
      </c>
      <c r="P4">
        <v>551</v>
      </c>
      <c r="Q4">
        <f>K554</f>
        <v>17843426733.123211</v>
      </c>
    </row>
    <row r="5" spans="1:19" x14ac:dyDescent="0.25">
      <c r="A5">
        <v>24000</v>
      </c>
      <c r="B5">
        <v>5600</v>
      </c>
      <c r="C5" s="1">
        <v>7152.5788958606299</v>
      </c>
      <c r="D5" s="1">
        <v>-1552.5788958606299</v>
      </c>
      <c r="E5">
        <f t="shared" si="0"/>
        <v>7152.5788958606299</v>
      </c>
      <c r="F5">
        <f t="shared" si="1"/>
        <v>2410501.2278718129</v>
      </c>
      <c r="G5">
        <f t="shared" si="2"/>
        <v>-6706.1231884057961</v>
      </c>
      <c r="H5">
        <f t="shared" si="3"/>
        <v>44972088.218073919</v>
      </c>
      <c r="I5">
        <f t="shared" si="4"/>
        <v>576000000</v>
      </c>
      <c r="J5">
        <f t="shared" si="5"/>
        <v>1170278.8913833005</v>
      </c>
      <c r="K5">
        <f t="shared" si="6"/>
        <v>6939922.0957913296</v>
      </c>
      <c r="L5">
        <f>CORREL(B2:B553,C2:C553)</f>
        <v>0.40377814207871054</v>
      </c>
      <c r="M5">
        <f>M3/M4</f>
        <v>0.83848496327397271</v>
      </c>
    </row>
    <row r="6" spans="1:19" x14ac:dyDescent="0.25">
      <c r="A6">
        <v>23000</v>
      </c>
      <c r="B6">
        <v>7000</v>
      </c>
      <c r="C6" s="1">
        <v>6991.2644877961502</v>
      </c>
      <c r="D6" s="1">
        <v>8.7355122038497939</v>
      </c>
      <c r="E6">
        <f t="shared" si="0"/>
        <v>6991.2644877961502</v>
      </c>
      <c r="F6">
        <f t="shared" si="1"/>
        <v>76.309173463608687</v>
      </c>
      <c r="G6">
        <f t="shared" si="2"/>
        <v>-7706.1231884057961</v>
      </c>
      <c r="H6">
        <f t="shared" si="3"/>
        <v>59384334.594885513</v>
      </c>
      <c r="I6">
        <f t="shared" si="4"/>
        <v>529000000</v>
      </c>
      <c r="J6">
        <f t="shared" si="5"/>
        <v>1545319.2415314068</v>
      </c>
      <c r="K6">
        <f t="shared" si="6"/>
        <v>1523677.1682550954</v>
      </c>
      <c r="M6">
        <f>1-M5</f>
        <v>0.16151503672602729</v>
      </c>
    </row>
    <row r="7" spans="1:19" x14ac:dyDescent="0.25">
      <c r="A7">
        <v>22000</v>
      </c>
      <c r="B7">
        <v>8000</v>
      </c>
      <c r="C7" s="1">
        <v>6829.9500797316696</v>
      </c>
      <c r="D7" s="1">
        <v>1170.0499202683304</v>
      </c>
      <c r="E7">
        <f t="shared" si="0"/>
        <v>6829.9500797316696</v>
      </c>
      <c r="F7">
        <f t="shared" si="1"/>
        <v>1369016.8159199264</v>
      </c>
      <c r="G7">
        <f t="shared" si="2"/>
        <v>-8706.1231884057961</v>
      </c>
      <c r="H7">
        <f t="shared" si="3"/>
        <v>75796580.971697107</v>
      </c>
      <c r="I7">
        <f t="shared" si="4"/>
        <v>484000000</v>
      </c>
      <c r="J7">
        <f t="shared" si="5"/>
        <v>1972404.2681779026</v>
      </c>
      <c r="K7">
        <f t="shared" si="6"/>
        <v>54930.791443499649</v>
      </c>
    </row>
    <row r="8" spans="1:19" x14ac:dyDescent="0.25">
      <c r="A8">
        <v>22000</v>
      </c>
      <c r="B8">
        <v>3000</v>
      </c>
      <c r="C8" s="1">
        <v>6829.9500797316696</v>
      </c>
      <c r="D8" s="1">
        <v>-3829.9500797316696</v>
      </c>
      <c r="E8">
        <f t="shared" si="0"/>
        <v>6829.9500797316696</v>
      </c>
      <c r="F8">
        <f t="shared" si="1"/>
        <v>14668517.613236623</v>
      </c>
      <c r="G8">
        <f t="shared" si="2"/>
        <v>-8706.1231884057961</v>
      </c>
      <c r="H8">
        <f t="shared" si="3"/>
        <v>75796580.971697107</v>
      </c>
      <c r="I8">
        <f t="shared" si="4"/>
        <v>484000000</v>
      </c>
      <c r="J8">
        <f t="shared" si="5"/>
        <v>1972404.2681779026</v>
      </c>
      <c r="K8">
        <f t="shared" si="6"/>
        <v>27398662.675501477</v>
      </c>
      <c r="O8" t="s">
        <v>2</v>
      </c>
    </row>
    <row r="9" spans="1:19" ht="15.75" thickBot="1" x14ac:dyDescent="0.3">
      <c r="A9">
        <v>30000</v>
      </c>
      <c r="B9">
        <v>1100</v>
      </c>
      <c r="C9" s="1">
        <v>8120.4653442475137</v>
      </c>
      <c r="D9" s="1">
        <v>-7020.4653442475137</v>
      </c>
      <c r="E9">
        <f t="shared" si="0"/>
        <v>8120.4653442475137</v>
      </c>
      <c r="F9">
        <f t="shared" si="1"/>
        <v>49286933.649780363</v>
      </c>
      <c r="G9">
        <f t="shared" si="2"/>
        <v>-706.1231884057961</v>
      </c>
      <c r="H9">
        <f t="shared" si="3"/>
        <v>498609.95720436744</v>
      </c>
      <c r="I9">
        <f t="shared" si="4"/>
        <v>900000000</v>
      </c>
      <c r="J9">
        <f t="shared" si="5"/>
        <v>12974.996960787961</v>
      </c>
      <c r="K9">
        <f t="shared" si="6"/>
        <v>50899280.791443512</v>
      </c>
    </row>
    <row r="10" spans="1:19" x14ac:dyDescent="0.25">
      <c r="A10">
        <v>16000</v>
      </c>
      <c r="B10">
        <v>14325</v>
      </c>
      <c r="C10" s="1">
        <v>5862.0636313447867</v>
      </c>
      <c r="D10" s="1">
        <v>8462.9363686552133</v>
      </c>
      <c r="E10">
        <f t="shared" si="0"/>
        <v>5862.0636313447867</v>
      </c>
      <c r="F10">
        <f t="shared" si="1"/>
        <v>71621291.979907095</v>
      </c>
      <c r="G10">
        <f t="shared" si="2"/>
        <v>-14706.123188405796</v>
      </c>
      <c r="H10">
        <f t="shared" si="3"/>
        <v>216270059.23256665</v>
      </c>
      <c r="I10">
        <f t="shared" si="4"/>
        <v>256000000</v>
      </c>
      <c r="J10">
        <f t="shared" si="5"/>
        <v>5627852.6345230108</v>
      </c>
      <c r="K10">
        <f t="shared" si="6"/>
        <v>37095734.958110154</v>
      </c>
      <c r="O10" s="4" t="s">
        <v>3</v>
      </c>
      <c r="P10" s="4"/>
    </row>
    <row r="11" spans="1:19" x14ac:dyDescent="0.25">
      <c r="A11">
        <v>15500</v>
      </c>
      <c r="B11">
        <v>1500</v>
      </c>
      <c r="C11" s="1">
        <v>5781.4064273125459</v>
      </c>
      <c r="D11" s="1">
        <v>-4281.4064273125459</v>
      </c>
      <c r="E11">
        <f t="shared" si="0"/>
        <v>5781.4064273125459</v>
      </c>
      <c r="F11">
        <f t="shared" si="1"/>
        <v>18330440.995833177</v>
      </c>
      <c r="G11">
        <f t="shared" si="2"/>
        <v>-15206.123188405796</v>
      </c>
      <c r="H11">
        <f t="shared" si="3"/>
        <v>231226182.42097247</v>
      </c>
      <c r="I11">
        <f t="shared" si="4"/>
        <v>240250000</v>
      </c>
      <c r="J11">
        <f t="shared" si="5"/>
        <v>6017045.9310283195</v>
      </c>
      <c r="K11">
        <f t="shared" si="6"/>
        <v>45351782.240718871</v>
      </c>
      <c r="O11" s="1" t="s">
        <v>4</v>
      </c>
      <c r="P11" s="1">
        <v>0.40377814207871271</v>
      </c>
    </row>
    <row r="12" spans="1:19" x14ac:dyDescent="0.25">
      <c r="A12">
        <v>23000</v>
      </c>
      <c r="B12">
        <v>5000</v>
      </c>
      <c r="C12" s="1">
        <v>6991.2644877961502</v>
      </c>
      <c r="D12" s="1">
        <v>-1991.2644877961502</v>
      </c>
      <c r="E12">
        <f t="shared" si="0"/>
        <v>6991.2644877961502</v>
      </c>
      <c r="F12">
        <f t="shared" si="1"/>
        <v>3965134.2603580644</v>
      </c>
      <c r="G12">
        <f t="shared" si="2"/>
        <v>-7706.1231884057961</v>
      </c>
      <c r="H12">
        <f t="shared" si="3"/>
        <v>59384334.594885513</v>
      </c>
      <c r="I12">
        <f t="shared" si="4"/>
        <v>529000000</v>
      </c>
      <c r="J12">
        <f t="shared" si="5"/>
        <v>1545319.2415314068</v>
      </c>
      <c r="K12">
        <f t="shared" si="6"/>
        <v>10461169.921878288</v>
      </c>
      <c r="O12" s="1" t="s">
        <v>5</v>
      </c>
      <c r="P12" s="1">
        <v>0.16303678802053712</v>
      </c>
      <c r="Q12">
        <f>J554/K554</f>
        <v>0.16303678802053509</v>
      </c>
    </row>
    <row r="13" spans="1:19" x14ac:dyDescent="0.25">
      <c r="A13">
        <v>35000</v>
      </c>
      <c r="B13">
        <v>3000</v>
      </c>
      <c r="C13" s="1">
        <v>8927.037384569916</v>
      </c>
      <c r="D13" s="1">
        <v>-5927.037384569916</v>
      </c>
      <c r="E13">
        <f t="shared" si="0"/>
        <v>8927.037384569916</v>
      </c>
      <c r="F13">
        <f t="shared" si="1"/>
        <v>35129772.158089392</v>
      </c>
      <c r="G13">
        <f t="shared" si="2"/>
        <v>4293.8768115942039</v>
      </c>
      <c r="H13">
        <f t="shared" si="3"/>
        <v>18437378.073146407</v>
      </c>
      <c r="I13">
        <f t="shared" si="4"/>
        <v>1225000000</v>
      </c>
      <c r="J13">
        <f t="shared" si="5"/>
        <v>479783.68864768377</v>
      </c>
      <c r="K13">
        <f t="shared" si="6"/>
        <v>27398662.675501477</v>
      </c>
      <c r="L13">
        <f>1/(1-0.985)</f>
        <v>66.6666666666666</v>
      </c>
      <c r="O13" s="1" t="s">
        <v>6</v>
      </c>
      <c r="P13" s="1">
        <v>0.16151503672602899</v>
      </c>
    </row>
    <row r="14" spans="1:19" x14ac:dyDescent="0.25">
      <c r="A14">
        <v>46000</v>
      </c>
      <c r="B14">
        <v>8500</v>
      </c>
      <c r="C14" s="1">
        <v>10701.4958732792</v>
      </c>
      <c r="D14" s="1">
        <v>-2201.4958732792002</v>
      </c>
      <c r="E14">
        <f t="shared" si="0"/>
        <v>10701.4958732792</v>
      </c>
      <c r="F14">
        <f t="shared" si="1"/>
        <v>4846584.0800653482</v>
      </c>
      <c r="G14">
        <f t="shared" si="2"/>
        <v>15293.876811594204</v>
      </c>
      <c r="H14">
        <f t="shared" si="3"/>
        <v>233902667.9282189</v>
      </c>
      <c r="I14">
        <f t="shared" si="4"/>
        <v>2116000000</v>
      </c>
      <c r="J14">
        <f t="shared" si="5"/>
        <v>6086694.3422169453</v>
      </c>
      <c r="K14">
        <f t="shared" si="6"/>
        <v>70557.60303770173</v>
      </c>
      <c r="O14" s="1" t="s">
        <v>7</v>
      </c>
      <c r="P14" s="1">
        <v>5210.8787866914481</v>
      </c>
    </row>
    <row r="15" spans="1:19" ht="15.75" thickBot="1" x14ac:dyDescent="0.3">
      <c r="A15">
        <v>50000</v>
      </c>
      <c r="B15">
        <v>9000</v>
      </c>
      <c r="C15" s="1">
        <v>11346.753505537123</v>
      </c>
      <c r="D15" s="1">
        <v>-2346.7535055371227</v>
      </c>
      <c r="E15">
        <f t="shared" si="0"/>
        <v>11346.753505537123</v>
      </c>
      <c r="F15">
        <f t="shared" si="1"/>
        <v>5507252.0157507742</v>
      </c>
      <c r="G15">
        <f t="shared" si="2"/>
        <v>19293.876811594204</v>
      </c>
      <c r="H15">
        <f t="shared" si="3"/>
        <v>372253682.42097253</v>
      </c>
      <c r="I15">
        <f t="shared" si="4"/>
        <v>2500000000</v>
      </c>
      <c r="J15">
        <f t="shared" si="5"/>
        <v>9686911.2384664863</v>
      </c>
      <c r="K15">
        <f t="shared" si="6"/>
        <v>586184.41463190375</v>
      </c>
      <c r="O15" s="2" t="s">
        <v>8</v>
      </c>
      <c r="P15" s="2">
        <v>552</v>
      </c>
    </row>
    <row r="16" spans="1:19" x14ac:dyDescent="0.25">
      <c r="A16">
        <v>40000</v>
      </c>
      <c r="B16">
        <v>12000</v>
      </c>
      <c r="C16" s="1">
        <v>9733.6094248923182</v>
      </c>
      <c r="D16" s="1">
        <v>2266.3905751076818</v>
      </c>
      <c r="E16">
        <f t="shared" si="0"/>
        <v>9733.6094248923182</v>
      </c>
      <c r="F16">
        <f t="shared" si="1"/>
        <v>5136526.238936929</v>
      </c>
      <c r="G16">
        <f t="shared" si="2"/>
        <v>9293.8768115942039</v>
      </c>
      <c r="H16">
        <f t="shared" si="3"/>
        <v>86376146.189088449</v>
      </c>
      <c r="I16">
        <f t="shared" si="4"/>
        <v>1600000000</v>
      </c>
      <c r="J16">
        <f t="shared" si="5"/>
        <v>2247709.2927942653</v>
      </c>
      <c r="K16">
        <f t="shared" si="6"/>
        <v>14179945.284197116</v>
      </c>
    </row>
    <row r="17" spans="1:23" ht="15.75" thickBot="1" x14ac:dyDescent="0.3">
      <c r="A17">
        <v>29500</v>
      </c>
      <c r="B17">
        <v>1100</v>
      </c>
      <c r="C17" s="1">
        <v>8039.8081402152729</v>
      </c>
      <c r="D17" s="1">
        <v>-6939.8081402152729</v>
      </c>
      <c r="E17">
        <f t="shared" si="0"/>
        <v>8039.8081402152729</v>
      </c>
      <c r="F17">
        <f t="shared" si="1"/>
        <v>48160937.022998169</v>
      </c>
      <c r="G17">
        <f t="shared" si="2"/>
        <v>-1206.1231884057961</v>
      </c>
      <c r="H17">
        <f t="shared" si="3"/>
        <v>1454733.1456101635</v>
      </c>
      <c r="I17">
        <f t="shared" si="4"/>
        <v>870250000</v>
      </c>
      <c r="J17">
        <f t="shared" si="5"/>
        <v>37855.557977381308</v>
      </c>
      <c r="K17">
        <f t="shared" si="6"/>
        <v>50899280.791443512</v>
      </c>
      <c r="O17" t="s">
        <v>9</v>
      </c>
    </row>
    <row r="18" spans="1:23" x14ac:dyDescent="0.25">
      <c r="A18">
        <v>28000</v>
      </c>
      <c r="B18">
        <v>1500</v>
      </c>
      <c r="C18" s="1">
        <v>7797.8365281185525</v>
      </c>
      <c r="D18" s="1">
        <v>-6297.8365281185525</v>
      </c>
      <c r="E18">
        <f t="shared" si="0"/>
        <v>7797.8365281185525</v>
      </c>
      <c r="F18">
        <f t="shared" si="1"/>
        <v>39662744.934904344</v>
      </c>
      <c r="G18">
        <f t="shared" si="2"/>
        <v>-2706.1231884057961</v>
      </c>
      <c r="H18">
        <f t="shared" si="3"/>
        <v>7323102.7108275518</v>
      </c>
      <c r="I18">
        <f t="shared" si="4"/>
        <v>784000000</v>
      </c>
      <c r="J18">
        <f t="shared" si="5"/>
        <v>190564.25577474196</v>
      </c>
      <c r="K18">
        <f t="shared" si="6"/>
        <v>45351782.240718871</v>
      </c>
      <c r="O18" s="3"/>
      <c r="P18" s="3" t="s">
        <v>14</v>
      </c>
      <c r="Q18" s="3" t="s">
        <v>15</v>
      </c>
      <c r="R18" s="3" t="s">
        <v>16</v>
      </c>
      <c r="S18" s="3" t="s">
        <v>17</v>
      </c>
      <c r="T18" s="3" t="s">
        <v>18</v>
      </c>
    </row>
    <row r="19" spans="1:23" x14ac:dyDescent="0.25">
      <c r="A19">
        <v>35000</v>
      </c>
      <c r="B19">
        <v>16200</v>
      </c>
      <c r="C19" s="1">
        <v>8927.037384569916</v>
      </c>
      <c r="D19" s="1">
        <v>7272.962615430084</v>
      </c>
      <c r="E19">
        <f t="shared" si="0"/>
        <v>8927.037384569916</v>
      </c>
      <c r="F19">
        <f t="shared" si="1"/>
        <v>52895985.205443606</v>
      </c>
      <c r="G19">
        <f t="shared" si="2"/>
        <v>4293.8768115942039</v>
      </c>
      <c r="H19">
        <f t="shared" si="3"/>
        <v>18437378.073146407</v>
      </c>
      <c r="I19">
        <f t="shared" si="4"/>
        <v>1225000000</v>
      </c>
      <c r="J19">
        <f t="shared" si="5"/>
        <v>479783.68864768377</v>
      </c>
      <c r="K19">
        <f t="shared" si="6"/>
        <v>63451210.501588412</v>
      </c>
      <c r="O19" s="1" t="s">
        <v>10</v>
      </c>
      <c r="P19" s="1">
        <v>1</v>
      </c>
      <c r="Q19" s="1">
        <v>2909134981.8481941</v>
      </c>
      <c r="R19" s="1">
        <v>2909134981.8481941</v>
      </c>
      <c r="S19" s="1">
        <v>107.13760429113783</v>
      </c>
      <c r="T19" s="1">
        <v>4.6314891711545925E-23</v>
      </c>
    </row>
    <row r="20" spans="1:23" x14ac:dyDescent="0.25">
      <c r="A20">
        <v>60000</v>
      </c>
      <c r="B20">
        <v>11500</v>
      </c>
      <c r="C20" s="1">
        <v>12959.897586181927</v>
      </c>
      <c r="D20" s="1">
        <v>-1459.8975861819272</v>
      </c>
      <c r="E20">
        <f t="shared" si="0"/>
        <v>12959.897586181927</v>
      </c>
      <c r="F20">
        <f t="shared" si="1"/>
        <v>2131300.9621398174</v>
      </c>
      <c r="G20">
        <f t="shared" si="2"/>
        <v>29293.876811594204</v>
      </c>
      <c r="H20">
        <f t="shared" si="3"/>
        <v>858131218.65285659</v>
      </c>
      <c r="I20">
        <f t="shared" si="4"/>
        <v>3600000000</v>
      </c>
      <c r="J20">
        <f t="shared" si="5"/>
        <v>22330580.83397745</v>
      </c>
      <c r="K20">
        <f t="shared" si="6"/>
        <v>10664318.472602915</v>
      </c>
      <c r="O20" s="1" t="s">
        <v>11</v>
      </c>
      <c r="P20" s="1">
        <v>550</v>
      </c>
      <c r="Q20" s="1">
        <v>14934291751.275017</v>
      </c>
      <c r="R20" s="1">
        <v>27153257.729590941</v>
      </c>
      <c r="S20" s="1"/>
      <c r="T20" s="1"/>
    </row>
    <row r="21" spans="1:23" ht="15.75" thickBot="1" x14ac:dyDescent="0.3">
      <c r="A21">
        <v>24000</v>
      </c>
      <c r="B21">
        <v>3250</v>
      </c>
      <c r="C21" s="1">
        <v>7152.5788958606299</v>
      </c>
      <c r="D21" s="1">
        <v>-3902.5788958606299</v>
      </c>
      <c r="E21">
        <f t="shared" si="0"/>
        <v>7152.5788958606299</v>
      </c>
      <c r="F21">
        <f t="shared" si="1"/>
        <v>15230122.038416773</v>
      </c>
      <c r="G21">
        <f t="shared" si="2"/>
        <v>-6706.1231884057961</v>
      </c>
      <c r="H21">
        <f t="shared" si="3"/>
        <v>44972088.218073919</v>
      </c>
      <c r="I21">
        <f t="shared" si="4"/>
        <v>576000000</v>
      </c>
      <c r="J21">
        <f t="shared" si="5"/>
        <v>1170278.8913833005</v>
      </c>
      <c r="K21">
        <f t="shared" si="6"/>
        <v>24843976.081298579</v>
      </c>
      <c r="O21" s="2" t="s">
        <v>12</v>
      </c>
      <c r="P21" s="2">
        <v>551</v>
      </c>
      <c r="Q21" s="2">
        <v>17843426733.123211</v>
      </c>
      <c r="R21" s="2"/>
      <c r="S21" s="2"/>
      <c r="T21" s="2"/>
    </row>
    <row r="22" spans="1:23" ht="15.75" thickBot="1" x14ac:dyDescent="0.3">
      <c r="A22">
        <v>23000</v>
      </c>
      <c r="B22">
        <v>3500</v>
      </c>
      <c r="C22" s="1">
        <v>6991.2644877961502</v>
      </c>
      <c r="D22" s="1">
        <v>-3491.2644877961502</v>
      </c>
      <c r="E22">
        <f t="shared" si="0"/>
        <v>6991.2644877961502</v>
      </c>
      <c r="F22">
        <f t="shared" si="1"/>
        <v>12188927.723746516</v>
      </c>
      <c r="G22">
        <f t="shared" si="2"/>
        <v>-7706.1231884057961</v>
      </c>
      <c r="H22">
        <f t="shared" si="3"/>
        <v>59384334.594885513</v>
      </c>
      <c r="I22">
        <f t="shared" si="4"/>
        <v>529000000</v>
      </c>
      <c r="J22">
        <f t="shared" si="5"/>
        <v>1545319.2415314068</v>
      </c>
      <c r="K22">
        <f t="shared" si="6"/>
        <v>22414289.48709568</v>
      </c>
    </row>
    <row r="23" spans="1:23" x14ac:dyDescent="0.25">
      <c r="A23">
        <v>25000</v>
      </c>
      <c r="B23">
        <v>14000</v>
      </c>
      <c r="C23" s="1">
        <v>7313.8933039251115</v>
      </c>
      <c r="D23" s="1">
        <v>6686.1066960748885</v>
      </c>
      <c r="E23">
        <f t="shared" si="0"/>
        <v>7313.8933039251115</v>
      </c>
      <c r="F23">
        <f t="shared" si="1"/>
        <v>44704022.751297459</v>
      </c>
      <c r="G23">
        <f t="shared" si="2"/>
        <v>-5706.1231884057961</v>
      </c>
      <c r="H23">
        <f t="shared" si="3"/>
        <v>32559841.841262329</v>
      </c>
      <c r="I23">
        <f t="shared" si="4"/>
        <v>625000000</v>
      </c>
      <c r="J23">
        <f t="shared" si="5"/>
        <v>847283.21773357783</v>
      </c>
      <c r="K23">
        <f t="shared" si="6"/>
        <v>33242452.530573923</v>
      </c>
      <c r="O23" s="3"/>
      <c r="P23" s="3" t="s">
        <v>19</v>
      </c>
      <c r="Q23" s="3" t="s">
        <v>7</v>
      </c>
      <c r="R23" s="3" t="s">
        <v>20</v>
      </c>
      <c r="S23" s="3" t="s">
        <v>21</v>
      </c>
      <c r="T23" s="3" t="s">
        <v>22</v>
      </c>
      <c r="U23" s="3" t="s">
        <v>23</v>
      </c>
      <c r="V23" s="3" t="s">
        <v>24</v>
      </c>
      <c r="W23" s="3" t="s">
        <v>25</v>
      </c>
    </row>
    <row r="24" spans="1:23" x14ac:dyDescent="0.25">
      <c r="A24">
        <v>27000</v>
      </c>
      <c r="B24">
        <v>11000</v>
      </c>
      <c r="C24" s="1">
        <v>7636.5221200540718</v>
      </c>
      <c r="D24" s="1">
        <v>3363.4778799459282</v>
      </c>
      <c r="E24">
        <f t="shared" si="0"/>
        <v>7636.5221200540718</v>
      </c>
      <c r="F24">
        <f t="shared" si="1"/>
        <v>11312983.448885556</v>
      </c>
      <c r="G24">
        <f t="shared" si="2"/>
        <v>-3706.1231884057961</v>
      </c>
      <c r="H24">
        <f t="shared" si="3"/>
        <v>13735349.087639144</v>
      </c>
      <c r="I24">
        <f t="shared" si="4"/>
        <v>729000000</v>
      </c>
      <c r="J24">
        <f t="shared" si="5"/>
        <v>357425.8999293003</v>
      </c>
      <c r="K24">
        <f t="shared" si="6"/>
        <v>7648691.6610087119</v>
      </c>
      <c r="O24" s="1" t="s">
        <v>13</v>
      </c>
      <c r="P24" s="1">
        <v>3281.0331023130993</v>
      </c>
      <c r="Q24" s="1">
        <v>527.44728642317739</v>
      </c>
      <c r="R24" s="1">
        <v>6.2205895959064366</v>
      </c>
      <c r="S24" s="1">
        <v>9.8147089048860458E-10</v>
      </c>
      <c r="T24" s="1">
        <v>2244.9754912769749</v>
      </c>
      <c r="U24" s="1">
        <v>4317.0907133492237</v>
      </c>
      <c r="V24" s="1">
        <v>2244.9754912769749</v>
      </c>
      <c r="W24" s="1">
        <v>4317.0907133492237</v>
      </c>
    </row>
    <row r="25" spans="1:23" ht="15.75" thickBot="1" x14ac:dyDescent="0.3">
      <c r="A25">
        <v>48000</v>
      </c>
      <c r="B25">
        <v>10000</v>
      </c>
      <c r="C25" s="1">
        <v>11024.124689408161</v>
      </c>
      <c r="D25" s="1">
        <v>-1024.1246894081614</v>
      </c>
      <c r="E25">
        <f t="shared" si="0"/>
        <v>11024.124689408161</v>
      </c>
      <c r="F25">
        <f t="shared" si="1"/>
        <v>1048831.3794553631</v>
      </c>
      <c r="G25">
        <f t="shared" si="2"/>
        <v>17293.876811594204</v>
      </c>
      <c r="H25">
        <f t="shared" si="3"/>
        <v>299078175.17459571</v>
      </c>
      <c r="I25">
        <f t="shared" si="4"/>
        <v>2304000000</v>
      </c>
      <c r="J25">
        <f t="shared" si="5"/>
        <v>7782713.4373449404</v>
      </c>
      <c r="K25">
        <f t="shared" si="6"/>
        <v>3117438.037820308</v>
      </c>
      <c r="O25" s="2" t="s">
        <v>0</v>
      </c>
      <c r="P25" s="2">
        <v>0.16131440806448047</v>
      </c>
      <c r="Q25" s="2">
        <v>1.5584834452869635E-2</v>
      </c>
      <c r="R25" s="2">
        <v>10.350729650181023</v>
      </c>
      <c r="S25" s="2">
        <v>4.6314891711571527E-23</v>
      </c>
      <c r="T25" s="2">
        <v>0.13070132735051726</v>
      </c>
      <c r="U25" s="2">
        <v>0.19192748877844368</v>
      </c>
      <c r="V25" s="2">
        <v>0.13070132735051726</v>
      </c>
      <c r="W25" s="2">
        <v>0.19192748877844368</v>
      </c>
    </row>
    <row r="26" spans="1:23" x14ac:dyDescent="0.25">
      <c r="A26">
        <v>31000</v>
      </c>
      <c r="B26">
        <v>9000</v>
      </c>
      <c r="C26" s="1">
        <v>8281.7797523119934</v>
      </c>
      <c r="D26" s="1">
        <v>718.22024768800657</v>
      </c>
      <c r="E26">
        <f t="shared" si="0"/>
        <v>8281.7797523119934</v>
      </c>
      <c r="F26">
        <f t="shared" si="1"/>
        <v>515840.32418902148</v>
      </c>
      <c r="G26">
        <f t="shared" si="2"/>
        <v>293.8768115942039</v>
      </c>
      <c r="H26">
        <f t="shared" si="3"/>
        <v>86363.580392775213</v>
      </c>
      <c r="I26">
        <f t="shared" si="4"/>
        <v>961000000</v>
      </c>
      <c r="J26">
        <f t="shared" si="5"/>
        <v>2247.3823013921992</v>
      </c>
      <c r="K26">
        <f t="shared" si="6"/>
        <v>586184.41463190375</v>
      </c>
    </row>
    <row r="27" spans="1:23" x14ac:dyDescent="0.25">
      <c r="A27">
        <v>18000</v>
      </c>
      <c r="B27">
        <v>3200</v>
      </c>
      <c r="C27" s="1">
        <v>6184.692447473748</v>
      </c>
      <c r="D27" s="1">
        <v>-2984.692447473748</v>
      </c>
      <c r="E27">
        <f t="shared" si="0"/>
        <v>6184.692447473748</v>
      </c>
      <c r="F27">
        <f t="shared" si="1"/>
        <v>8908389.0060068313</v>
      </c>
      <c r="G27">
        <f t="shared" si="2"/>
        <v>-12706.123188405796</v>
      </c>
      <c r="H27">
        <f t="shared" si="3"/>
        <v>161445566.47894347</v>
      </c>
      <c r="I27">
        <f t="shared" si="4"/>
        <v>324000000</v>
      </c>
      <c r="J27">
        <f t="shared" si="5"/>
        <v>4201191.1397477575</v>
      </c>
      <c r="K27">
        <f t="shared" si="6"/>
        <v>25344913.40013916</v>
      </c>
      <c r="R27">
        <f>P24/Q24</f>
        <v>6.2205895959064366</v>
      </c>
      <c r="T27">
        <f>P24-1.96*Q24</f>
        <v>2247.2364209236716</v>
      </c>
      <c r="U27">
        <f>P24+1.96*Q24</f>
        <v>4314.8297837025275</v>
      </c>
    </row>
    <row r="28" spans="1:23" x14ac:dyDescent="0.25">
      <c r="A28">
        <v>19000</v>
      </c>
      <c r="B28">
        <v>3500</v>
      </c>
      <c r="C28" s="1">
        <v>6346.0068555382277</v>
      </c>
      <c r="D28" s="1">
        <v>-2846.0068555382277</v>
      </c>
      <c r="E28">
        <f t="shared" si="0"/>
        <v>6346.0068555382277</v>
      </c>
      <c r="F28">
        <f t="shared" si="1"/>
        <v>8099755.02177059</v>
      </c>
      <c r="G28">
        <f t="shared" si="2"/>
        <v>-11706.123188405796</v>
      </c>
      <c r="H28">
        <f t="shared" si="3"/>
        <v>137033320.10213187</v>
      </c>
      <c r="I28">
        <f t="shared" si="4"/>
        <v>361000000</v>
      </c>
      <c r="J28">
        <f t="shared" si="5"/>
        <v>3565927.407107715</v>
      </c>
      <c r="K28">
        <f t="shared" si="6"/>
        <v>22414289.48709568</v>
      </c>
      <c r="R28">
        <f>P25/Q25</f>
        <v>10.350729650181023</v>
      </c>
      <c r="T28">
        <f>P25-1.96*Q25</f>
        <v>0.13076813253685599</v>
      </c>
      <c r="U28">
        <f>P25+1.96*Q25</f>
        <v>0.19186068359210495</v>
      </c>
    </row>
    <row r="29" spans="1:23" x14ac:dyDescent="0.25">
      <c r="A29">
        <v>33000</v>
      </c>
      <c r="B29">
        <v>11700</v>
      </c>
      <c r="C29" s="1">
        <v>8604.4085684409547</v>
      </c>
      <c r="D29" s="1">
        <v>3095.5914315590453</v>
      </c>
      <c r="E29">
        <f t="shared" si="0"/>
        <v>8604.4085684409547</v>
      </c>
      <c r="F29">
        <f t="shared" si="1"/>
        <v>9582686.3111417796</v>
      </c>
      <c r="G29">
        <f t="shared" si="2"/>
        <v>2293.8768115942039</v>
      </c>
      <c r="H29">
        <f t="shared" si="3"/>
        <v>5261870.8267695904</v>
      </c>
      <c r="I29">
        <f t="shared" si="4"/>
        <v>1089000000</v>
      </c>
      <c r="J29">
        <f t="shared" si="5"/>
        <v>136926.18247776289</v>
      </c>
      <c r="K29">
        <f t="shared" si="6"/>
        <v>12010569.197240595</v>
      </c>
      <c r="O29" t="s">
        <v>26</v>
      </c>
    </row>
    <row r="30" spans="1:23" ht="15.75" thickBot="1" x14ac:dyDescent="0.3">
      <c r="A30">
        <v>20000</v>
      </c>
      <c r="B30">
        <v>5500</v>
      </c>
      <c r="C30" s="1">
        <v>6507.3212636027092</v>
      </c>
      <c r="D30" s="1">
        <v>-1007.3212636027092</v>
      </c>
      <c r="E30">
        <f t="shared" si="0"/>
        <v>6507.3212636027092</v>
      </c>
      <c r="F30">
        <f t="shared" si="1"/>
        <v>1014696.1281061588</v>
      </c>
      <c r="G30">
        <f t="shared" si="2"/>
        <v>-10706.123188405796</v>
      </c>
      <c r="H30">
        <f t="shared" si="3"/>
        <v>114621073.72532029</v>
      </c>
      <c r="I30">
        <f t="shared" si="4"/>
        <v>400000000</v>
      </c>
      <c r="J30">
        <f t="shared" si="5"/>
        <v>2982708.3509660535</v>
      </c>
      <c r="K30">
        <f t="shared" si="6"/>
        <v>7476796.7334724888</v>
      </c>
    </row>
    <row r="31" spans="1:23" x14ac:dyDescent="0.25">
      <c r="A31">
        <v>28000</v>
      </c>
      <c r="B31">
        <v>11000</v>
      </c>
      <c r="C31" s="1">
        <v>7797.8365281185525</v>
      </c>
      <c r="D31" s="1">
        <v>3202.1634718814475</v>
      </c>
      <c r="E31">
        <f t="shared" si="0"/>
        <v>7797.8365281185525</v>
      </c>
      <c r="F31">
        <f t="shared" si="1"/>
        <v>10253850.900651846</v>
      </c>
      <c r="G31">
        <f t="shared" si="2"/>
        <v>-2706.1231884057961</v>
      </c>
      <c r="H31">
        <f t="shared" si="3"/>
        <v>7323102.7108275518</v>
      </c>
      <c r="I31">
        <f t="shared" si="4"/>
        <v>784000000</v>
      </c>
      <c r="J31">
        <f t="shared" si="5"/>
        <v>190564.25577474196</v>
      </c>
      <c r="K31">
        <f t="shared" si="6"/>
        <v>7648691.6610087119</v>
      </c>
      <c r="O31" s="3" t="s">
        <v>27</v>
      </c>
      <c r="P31" s="3" t="s">
        <v>28</v>
      </c>
      <c r="Q31" s="3" t="s">
        <v>29</v>
      </c>
    </row>
    <row r="32" spans="1:23" x14ac:dyDescent="0.25">
      <c r="A32">
        <v>22500</v>
      </c>
      <c r="B32">
        <v>13000</v>
      </c>
      <c r="C32" s="1">
        <v>6910.6072837639094</v>
      </c>
      <c r="D32" s="1">
        <v>6089.3927162360906</v>
      </c>
      <c r="E32">
        <f t="shared" si="0"/>
        <v>6910.6072837639094</v>
      </c>
      <c r="F32">
        <f t="shared" si="1"/>
        <v>37080703.652549155</v>
      </c>
      <c r="G32">
        <f t="shared" si="2"/>
        <v>-8206.1231884057961</v>
      </c>
      <c r="H32">
        <f t="shared" si="3"/>
        <v>67340457.78329131</v>
      </c>
      <c r="I32">
        <f t="shared" si="4"/>
        <v>506250000</v>
      </c>
      <c r="J32">
        <f t="shared" si="5"/>
        <v>1752356.1702923574</v>
      </c>
      <c r="K32">
        <f t="shared" si="6"/>
        <v>22711198.907385521</v>
      </c>
      <c r="O32" s="1">
        <v>1</v>
      </c>
      <c r="P32" s="1">
        <v>10378.867057150241</v>
      </c>
      <c r="Q32" s="1">
        <v>3121.1329428497593</v>
      </c>
    </row>
    <row r="33" spans="1:17" x14ac:dyDescent="0.25">
      <c r="A33">
        <v>29000</v>
      </c>
      <c r="B33">
        <v>17000</v>
      </c>
      <c r="C33" s="1">
        <v>7959.1509361830331</v>
      </c>
      <c r="D33" s="1">
        <v>9040.8490638169678</v>
      </c>
      <c r="E33">
        <f t="shared" si="0"/>
        <v>7959.1509361830331</v>
      </c>
      <c r="F33">
        <f t="shared" si="1"/>
        <v>81736951.794720143</v>
      </c>
      <c r="G33">
        <f t="shared" si="2"/>
        <v>-1706.1231884057961</v>
      </c>
      <c r="H33">
        <f t="shared" si="3"/>
        <v>2910856.3340159594</v>
      </c>
      <c r="I33">
        <f t="shared" si="4"/>
        <v>841000000</v>
      </c>
      <c r="J33">
        <f t="shared" si="5"/>
        <v>75747.288118571189</v>
      </c>
      <c r="K33">
        <f t="shared" si="6"/>
        <v>76836213.400139138</v>
      </c>
      <c r="O33" s="1">
        <v>2</v>
      </c>
      <c r="P33" s="1">
        <v>6829.9500797316696</v>
      </c>
      <c r="Q33" s="1">
        <v>-3829.9500797316696</v>
      </c>
    </row>
    <row r="34" spans="1:17" x14ac:dyDescent="0.25">
      <c r="A34">
        <v>15000</v>
      </c>
      <c r="B34">
        <v>18400</v>
      </c>
      <c r="C34" s="1">
        <v>5700.749223280307</v>
      </c>
      <c r="D34" s="1">
        <v>12699.250776719693</v>
      </c>
      <c r="E34">
        <f t="shared" si="0"/>
        <v>5700.749223280307</v>
      </c>
      <c r="F34">
        <f t="shared" si="1"/>
        <v>161270970.29001573</v>
      </c>
      <c r="G34">
        <f t="shared" si="2"/>
        <v>-15706.123188405796</v>
      </c>
      <c r="H34">
        <f t="shared" si="3"/>
        <v>246682305.60937825</v>
      </c>
      <c r="I34">
        <f t="shared" si="4"/>
        <v>225000000</v>
      </c>
      <c r="J34">
        <f t="shared" si="5"/>
        <v>6419250.3966582147</v>
      </c>
      <c r="K34">
        <f t="shared" si="6"/>
        <v>103339968.4726029</v>
      </c>
      <c r="O34" s="1">
        <v>3</v>
      </c>
      <c r="P34" s="1">
        <v>11346.753505537123</v>
      </c>
      <c r="Q34" s="1">
        <v>-5346.7535055371227</v>
      </c>
    </row>
    <row r="35" spans="1:17" x14ac:dyDescent="0.25">
      <c r="A35">
        <v>28500</v>
      </c>
      <c r="B35">
        <v>2500</v>
      </c>
      <c r="C35" s="1">
        <v>7878.4937321507923</v>
      </c>
      <c r="D35" s="1">
        <v>-5378.4937321507923</v>
      </c>
      <c r="E35">
        <f t="shared" si="0"/>
        <v>7878.4937321507923</v>
      </c>
      <c r="F35">
        <f t="shared" si="1"/>
        <v>28928194.82678536</v>
      </c>
      <c r="G35">
        <f t="shared" si="2"/>
        <v>-2206.1231884057961</v>
      </c>
      <c r="H35">
        <f t="shared" si="3"/>
        <v>4866979.5224217558</v>
      </c>
      <c r="I35">
        <f t="shared" si="4"/>
        <v>812250000</v>
      </c>
      <c r="J35">
        <f t="shared" si="5"/>
        <v>126650.18738435845</v>
      </c>
      <c r="K35">
        <f t="shared" si="6"/>
        <v>32883035.863907278</v>
      </c>
      <c r="O35" s="1">
        <v>4</v>
      </c>
      <c r="P35" s="1">
        <v>7152.5788958606299</v>
      </c>
      <c r="Q35" s="1">
        <v>-1552.5788958606299</v>
      </c>
    </row>
    <row r="36" spans="1:17" x14ac:dyDescent="0.25">
      <c r="A36">
        <v>24000</v>
      </c>
      <c r="B36">
        <v>6500</v>
      </c>
      <c r="C36" s="1">
        <v>7152.5788958606299</v>
      </c>
      <c r="D36" s="1">
        <v>-652.57889586062993</v>
      </c>
      <c r="E36">
        <f t="shared" si="0"/>
        <v>7152.5788958606299</v>
      </c>
      <c r="F36">
        <f t="shared" si="1"/>
        <v>425859.21532267891</v>
      </c>
      <c r="G36">
        <f t="shared" si="2"/>
        <v>-6706.1231884057961</v>
      </c>
      <c r="H36">
        <f t="shared" si="3"/>
        <v>44972088.218073919</v>
      </c>
      <c r="I36">
        <f t="shared" si="4"/>
        <v>576000000</v>
      </c>
      <c r="J36">
        <f t="shared" si="5"/>
        <v>1170278.8913833005</v>
      </c>
      <c r="K36">
        <f t="shared" si="6"/>
        <v>3008050.3566608932</v>
      </c>
      <c r="O36" s="1">
        <v>5</v>
      </c>
      <c r="P36" s="1">
        <v>6991.2644877961502</v>
      </c>
      <c r="Q36" s="1">
        <v>8.7355122038497939</v>
      </c>
    </row>
    <row r="37" spans="1:17" x14ac:dyDescent="0.25">
      <c r="A37">
        <v>40000</v>
      </c>
      <c r="B37">
        <v>6070</v>
      </c>
      <c r="C37" s="1">
        <v>9733.6094248923182</v>
      </c>
      <c r="D37" s="1">
        <v>-3663.6094248923182</v>
      </c>
      <c r="E37">
        <f t="shared" si="0"/>
        <v>9733.6094248923182</v>
      </c>
      <c r="F37">
        <f t="shared" si="1"/>
        <v>13422034.018159822</v>
      </c>
      <c r="G37">
        <f t="shared" si="2"/>
        <v>9293.8768115942039</v>
      </c>
      <c r="H37">
        <f t="shared" si="3"/>
        <v>86376146.189088449</v>
      </c>
      <c r="I37">
        <f t="shared" si="4"/>
        <v>1600000000</v>
      </c>
      <c r="J37">
        <f t="shared" si="5"/>
        <v>2247709.2927942653</v>
      </c>
      <c r="K37">
        <f t="shared" si="6"/>
        <v>4684511.2986898795</v>
      </c>
      <c r="O37" s="1">
        <v>6</v>
      </c>
      <c r="P37" s="1">
        <v>6829.9500797316696</v>
      </c>
      <c r="Q37" s="1">
        <v>1170.0499202683304</v>
      </c>
    </row>
    <row r="38" spans="1:17" x14ac:dyDescent="0.25">
      <c r="A38">
        <v>26600</v>
      </c>
      <c r="B38">
        <v>9500</v>
      </c>
      <c r="C38" s="1">
        <v>7571.9963568282801</v>
      </c>
      <c r="D38" s="1">
        <v>1928.0036431717199</v>
      </c>
      <c r="E38">
        <f t="shared" si="0"/>
        <v>7571.9963568282801</v>
      </c>
      <c r="F38">
        <f t="shared" si="1"/>
        <v>3717198.0480834246</v>
      </c>
      <c r="G38">
        <f t="shared" si="2"/>
        <v>-4106.1231884057961</v>
      </c>
      <c r="H38">
        <f t="shared" si="3"/>
        <v>16860247.638363782</v>
      </c>
      <c r="I38">
        <f t="shared" si="4"/>
        <v>707560000</v>
      </c>
      <c r="J38">
        <f t="shared" si="5"/>
        <v>438743.06701067137</v>
      </c>
      <c r="K38">
        <f t="shared" si="6"/>
        <v>1601811.2262261058</v>
      </c>
      <c r="O38" s="1">
        <v>7</v>
      </c>
      <c r="P38" s="1">
        <v>6829.9500797316696</v>
      </c>
      <c r="Q38" s="1">
        <v>-3829.9500797316696</v>
      </c>
    </row>
    <row r="39" spans="1:17" x14ac:dyDescent="0.25">
      <c r="A39">
        <v>30000</v>
      </c>
      <c r="B39">
        <v>11300</v>
      </c>
      <c r="C39" s="1">
        <v>8120.4653442475137</v>
      </c>
      <c r="D39" s="1">
        <v>3179.5346557524863</v>
      </c>
      <c r="E39">
        <f t="shared" si="0"/>
        <v>8120.4653442475137</v>
      </c>
      <c r="F39">
        <f t="shared" si="1"/>
        <v>10109440.627131082</v>
      </c>
      <c r="G39">
        <f t="shared" si="2"/>
        <v>-706.1231884057961</v>
      </c>
      <c r="H39">
        <f t="shared" si="3"/>
        <v>498609.95720436744</v>
      </c>
      <c r="I39">
        <f t="shared" si="4"/>
        <v>900000000</v>
      </c>
      <c r="J39">
        <f t="shared" si="5"/>
        <v>12974.996960787961</v>
      </c>
      <c r="K39">
        <f t="shared" si="6"/>
        <v>9398067.7479652334</v>
      </c>
      <c r="O39" s="1">
        <v>8</v>
      </c>
      <c r="P39" s="1">
        <v>8120.4653442475137</v>
      </c>
      <c r="Q39" s="1">
        <v>-7020.4653442475137</v>
      </c>
    </row>
    <row r="40" spans="1:17" x14ac:dyDescent="0.25">
      <c r="A40">
        <v>30000</v>
      </c>
      <c r="B40">
        <v>9000</v>
      </c>
      <c r="C40" s="1">
        <v>8120.4653442475137</v>
      </c>
      <c r="D40" s="1">
        <v>879.53465575248629</v>
      </c>
      <c r="E40">
        <f t="shared" si="0"/>
        <v>8120.4653442475137</v>
      </c>
      <c r="F40">
        <f t="shared" si="1"/>
        <v>773581.21066964453</v>
      </c>
      <c r="G40">
        <f t="shared" si="2"/>
        <v>-706.1231884057961</v>
      </c>
      <c r="H40">
        <f t="shared" si="3"/>
        <v>498609.95720436744</v>
      </c>
      <c r="I40">
        <f t="shared" si="4"/>
        <v>900000000</v>
      </c>
      <c r="J40">
        <f t="shared" si="5"/>
        <v>12974.996960787961</v>
      </c>
      <c r="K40">
        <f t="shared" si="6"/>
        <v>586184.41463190375</v>
      </c>
      <c r="O40" s="1">
        <v>9</v>
      </c>
      <c r="P40" s="1">
        <v>5862.0636313447867</v>
      </c>
      <c r="Q40" s="1">
        <v>8462.9363686552133</v>
      </c>
    </row>
    <row r="41" spans="1:17" x14ac:dyDescent="0.25">
      <c r="A41">
        <v>32000</v>
      </c>
      <c r="B41">
        <v>1800</v>
      </c>
      <c r="C41" s="1">
        <v>8443.0941603764732</v>
      </c>
      <c r="D41" s="1">
        <v>-6643.0941603764732</v>
      </c>
      <c r="E41">
        <f t="shared" si="0"/>
        <v>8443.0941603764732</v>
      </c>
      <c r="F41">
        <f t="shared" si="1"/>
        <v>44130700.023627996</v>
      </c>
      <c r="G41">
        <f t="shared" si="2"/>
        <v>1293.8768115942039</v>
      </c>
      <c r="H41">
        <f t="shared" si="3"/>
        <v>1674117.203581183</v>
      </c>
      <c r="I41">
        <f t="shared" si="4"/>
        <v>1024000000</v>
      </c>
      <c r="J41">
        <f t="shared" si="5"/>
        <v>43564.444140383399</v>
      </c>
      <c r="K41">
        <f t="shared" si="6"/>
        <v>41401158.327675395</v>
      </c>
      <c r="O41" s="1">
        <v>10</v>
      </c>
      <c r="P41" s="1">
        <v>5781.4064273125459</v>
      </c>
      <c r="Q41" s="1">
        <v>-4281.4064273125459</v>
      </c>
    </row>
    <row r="42" spans="1:17" x14ac:dyDescent="0.25">
      <c r="A42">
        <v>24000</v>
      </c>
      <c r="B42">
        <v>10000</v>
      </c>
      <c r="C42" s="1">
        <v>7152.5788958606299</v>
      </c>
      <c r="D42" s="1">
        <v>2847.4211041393701</v>
      </c>
      <c r="E42">
        <f t="shared" si="0"/>
        <v>7152.5788958606299</v>
      </c>
      <c r="F42">
        <f t="shared" si="1"/>
        <v>8107806.9442982692</v>
      </c>
      <c r="G42">
        <f t="shared" si="2"/>
        <v>-6706.1231884057961</v>
      </c>
      <c r="H42">
        <f t="shared" si="3"/>
        <v>44972088.218073919</v>
      </c>
      <c r="I42">
        <f t="shared" si="4"/>
        <v>576000000</v>
      </c>
      <c r="J42">
        <f t="shared" si="5"/>
        <v>1170278.8913833005</v>
      </c>
      <c r="K42">
        <f t="shared" si="6"/>
        <v>3117438.037820308</v>
      </c>
      <c r="O42" s="1">
        <v>11</v>
      </c>
      <c r="P42" s="1">
        <v>6991.2644877961502</v>
      </c>
      <c r="Q42" s="1">
        <v>-1991.2644877961502</v>
      </c>
    </row>
    <row r="43" spans="1:17" x14ac:dyDescent="0.25">
      <c r="A43">
        <v>17000</v>
      </c>
      <c r="B43">
        <v>9000</v>
      </c>
      <c r="C43" s="1">
        <v>6023.3780394092673</v>
      </c>
      <c r="D43" s="1">
        <v>2976.6219605907327</v>
      </c>
      <c r="E43">
        <f t="shared" si="0"/>
        <v>6023.3780394092673</v>
      </c>
      <c r="F43">
        <f t="shared" si="1"/>
        <v>8860278.2962710168</v>
      </c>
      <c r="G43">
        <f t="shared" si="2"/>
        <v>-13706.123188405796</v>
      </c>
      <c r="H43">
        <f t="shared" si="3"/>
        <v>187857812.85575506</v>
      </c>
      <c r="I43">
        <f t="shared" si="4"/>
        <v>289000000</v>
      </c>
      <c r="J43">
        <f t="shared" si="5"/>
        <v>4888499.5488861902</v>
      </c>
      <c r="K43">
        <f t="shared" si="6"/>
        <v>586184.41463190375</v>
      </c>
      <c r="O43" s="1">
        <v>12</v>
      </c>
      <c r="P43" s="1">
        <v>8927.037384569916</v>
      </c>
      <c r="Q43" s="1">
        <v>-5927.037384569916</v>
      </c>
    </row>
    <row r="44" spans="1:17" x14ac:dyDescent="0.25">
      <c r="A44">
        <v>24000</v>
      </c>
      <c r="B44">
        <v>4000</v>
      </c>
      <c r="C44" s="1">
        <v>7152.5788958606299</v>
      </c>
      <c r="D44" s="1">
        <v>-3152.5788958606299</v>
      </c>
      <c r="E44">
        <f t="shared" si="0"/>
        <v>7152.5788958606299</v>
      </c>
      <c r="F44">
        <f t="shared" si="1"/>
        <v>9938753.6946258284</v>
      </c>
      <c r="G44">
        <f t="shared" si="2"/>
        <v>-6706.1231884057961</v>
      </c>
      <c r="H44">
        <f t="shared" si="3"/>
        <v>44972088.218073919</v>
      </c>
      <c r="I44">
        <f t="shared" si="4"/>
        <v>576000000</v>
      </c>
      <c r="J44">
        <f t="shared" si="5"/>
        <v>1170278.8913833005</v>
      </c>
      <c r="K44">
        <f t="shared" si="6"/>
        <v>17929916.298689883</v>
      </c>
      <c r="O44" s="1">
        <v>13</v>
      </c>
      <c r="P44" s="1">
        <v>10701.4958732792</v>
      </c>
      <c r="Q44" s="1">
        <v>-2201.4958732792002</v>
      </c>
    </row>
    <row r="45" spans="1:17" x14ac:dyDescent="0.25">
      <c r="A45">
        <v>20000</v>
      </c>
      <c r="B45">
        <v>750</v>
      </c>
      <c r="C45" s="1">
        <v>6507.3212636027092</v>
      </c>
      <c r="D45" s="1">
        <v>-5757.3212636027092</v>
      </c>
      <c r="E45">
        <f t="shared" si="0"/>
        <v>6507.3212636027092</v>
      </c>
      <c r="F45">
        <f t="shared" si="1"/>
        <v>33146748.132331897</v>
      </c>
      <c r="G45">
        <f t="shared" si="2"/>
        <v>-10706.123188405796</v>
      </c>
      <c r="H45">
        <f t="shared" si="3"/>
        <v>114621073.72532029</v>
      </c>
      <c r="I45">
        <f t="shared" si="4"/>
        <v>400000000</v>
      </c>
      <c r="J45">
        <f t="shared" si="5"/>
        <v>2982708.3509660535</v>
      </c>
      <c r="K45">
        <f t="shared" si="6"/>
        <v>56015842.023327567</v>
      </c>
      <c r="O45" s="1">
        <v>14</v>
      </c>
      <c r="P45" s="1">
        <v>11346.753505537123</v>
      </c>
      <c r="Q45" s="1">
        <v>-2346.7535055371227</v>
      </c>
    </row>
    <row r="46" spans="1:17" x14ac:dyDescent="0.25">
      <c r="A46">
        <v>45000</v>
      </c>
      <c r="B46">
        <v>23800</v>
      </c>
      <c r="C46" s="1">
        <v>10540.18146521472</v>
      </c>
      <c r="D46" s="1">
        <v>13259.81853478528</v>
      </c>
      <c r="E46">
        <f t="shared" si="0"/>
        <v>10540.18146521472</v>
      </c>
      <c r="F46">
        <f t="shared" si="1"/>
        <v>175822787.57543525</v>
      </c>
      <c r="G46">
        <f t="shared" si="2"/>
        <v>14293.876811594204</v>
      </c>
      <c r="H46">
        <f t="shared" si="3"/>
        <v>204314914.30503049</v>
      </c>
      <c r="I46">
        <f t="shared" si="4"/>
        <v>2025000000</v>
      </c>
      <c r="J46">
        <f t="shared" si="5"/>
        <v>5316751.8094005324</v>
      </c>
      <c r="K46">
        <f t="shared" si="6"/>
        <v>242288738.03782028</v>
      </c>
      <c r="O46" s="1">
        <v>15</v>
      </c>
      <c r="P46" s="1">
        <v>9733.6094248923182</v>
      </c>
      <c r="Q46" s="1">
        <v>2266.3905751076818</v>
      </c>
    </row>
    <row r="47" spans="1:17" x14ac:dyDescent="0.25">
      <c r="A47">
        <v>24500</v>
      </c>
      <c r="B47">
        <v>13200</v>
      </c>
      <c r="C47" s="1">
        <v>7233.2360998928707</v>
      </c>
      <c r="D47" s="1">
        <v>5966.7639001071293</v>
      </c>
      <c r="E47">
        <f t="shared" si="0"/>
        <v>7233.2360998928707</v>
      </c>
      <c r="F47">
        <f t="shared" si="1"/>
        <v>35602271.439621642</v>
      </c>
      <c r="G47">
        <f t="shared" si="2"/>
        <v>-6206.1231884057961</v>
      </c>
      <c r="H47">
        <f t="shared" si="3"/>
        <v>38515965.029668123</v>
      </c>
      <c r="I47">
        <f t="shared" si="4"/>
        <v>600250000</v>
      </c>
      <c r="J47">
        <f t="shared" si="5"/>
        <v>1002275.4699961407</v>
      </c>
      <c r="K47">
        <f t="shared" si="6"/>
        <v>24657449.6320232</v>
      </c>
      <c r="O47" s="1">
        <v>16</v>
      </c>
      <c r="P47" s="1">
        <v>8039.8081402152729</v>
      </c>
      <c r="Q47" s="1">
        <v>-6939.8081402152729</v>
      </c>
    </row>
    <row r="48" spans="1:17" x14ac:dyDescent="0.25">
      <c r="A48">
        <v>37000</v>
      </c>
      <c r="B48">
        <v>9530</v>
      </c>
      <c r="C48" s="1">
        <v>9249.6662006988772</v>
      </c>
      <c r="D48" s="1">
        <v>280.33379930112278</v>
      </c>
      <c r="E48">
        <f t="shared" si="0"/>
        <v>9249.6662006988772</v>
      </c>
      <c r="F48">
        <f t="shared" si="1"/>
        <v>78587.039030602187</v>
      </c>
      <c r="G48">
        <f t="shared" si="2"/>
        <v>6293.8768115942039</v>
      </c>
      <c r="H48">
        <f t="shared" si="3"/>
        <v>39612885.319523223</v>
      </c>
      <c r="I48">
        <f t="shared" si="4"/>
        <v>1369000000</v>
      </c>
      <c r="J48">
        <f t="shared" si="5"/>
        <v>1030819.9008111549</v>
      </c>
      <c r="K48">
        <f t="shared" si="6"/>
        <v>1678648.8349217579</v>
      </c>
      <c r="O48" s="1">
        <v>17</v>
      </c>
      <c r="P48" s="1">
        <v>7797.8365281185525</v>
      </c>
      <c r="Q48" s="1">
        <v>-6297.8365281185525</v>
      </c>
    </row>
    <row r="49" spans="1:17" x14ac:dyDescent="0.25">
      <c r="A49">
        <v>26500</v>
      </c>
      <c r="B49">
        <v>7000</v>
      </c>
      <c r="C49" s="1">
        <v>7555.864916021832</v>
      </c>
      <c r="D49" s="1">
        <v>-555.86491602183196</v>
      </c>
      <c r="E49">
        <f t="shared" si="0"/>
        <v>7555.864916021832</v>
      </c>
      <c r="F49">
        <f t="shared" si="1"/>
        <v>308985.80486395827</v>
      </c>
      <c r="G49">
        <f t="shared" si="2"/>
        <v>-4206.1231884057961</v>
      </c>
      <c r="H49">
        <f t="shared" si="3"/>
        <v>17691472.276044939</v>
      </c>
      <c r="I49">
        <f t="shared" si="4"/>
        <v>702250000</v>
      </c>
      <c r="J49">
        <f t="shared" si="5"/>
        <v>460373.47569347412</v>
      </c>
      <c r="K49">
        <f t="shared" si="6"/>
        <v>1523677.1682550954</v>
      </c>
      <c r="O49" s="1">
        <v>18</v>
      </c>
      <c r="P49" s="1">
        <v>8927.037384569916</v>
      </c>
      <c r="Q49" s="1">
        <v>7272.962615430084</v>
      </c>
    </row>
    <row r="50" spans="1:17" x14ac:dyDescent="0.25">
      <c r="A50">
        <v>31000</v>
      </c>
      <c r="B50">
        <v>15000</v>
      </c>
      <c r="C50" s="1">
        <v>8281.7797523119934</v>
      </c>
      <c r="D50" s="1">
        <v>6718.2202476880066</v>
      </c>
      <c r="E50">
        <f t="shared" si="0"/>
        <v>8281.7797523119934</v>
      </c>
      <c r="F50">
        <f t="shared" si="1"/>
        <v>45134483.296445101</v>
      </c>
      <c r="G50">
        <f t="shared" si="2"/>
        <v>293.8768115942039</v>
      </c>
      <c r="H50">
        <f t="shared" si="3"/>
        <v>86363.580392775213</v>
      </c>
      <c r="I50">
        <f t="shared" si="4"/>
        <v>961000000</v>
      </c>
      <c r="J50">
        <f t="shared" si="5"/>
        <v>2247.3823013921992</v>
      </c>
      <c r="K50">
        <f t="shared" si="6"/>
        <v>45773706.153762326</v>
      </c>
      <c r="O50" s="1">
        <v>19</v>
      </c>
      <c r="P50" s="1">
        <v>12959.897586181927</v>
      </c>
      <c r="Q50" s="1">
        <v>-1459.8975861819272</v>
      </c>
    </row>
    <row r="51" spans="1:17" x14ac:dyDescent="0.25">
      <c r="A51">
        <v>34000</v>
      </c>
      <c r="B51">
        <v>6000</v>
      </c>
      <c r="C51" s="1">
        <v>8765.7229765054362</v>
      </c>
      <c r="D51" s="1">
        <v>-2765.7229765054362</v>
      </c>
      <c r="E51">
        <f t="shared" si="0"/>
        <v>8765.7229765054362</v>
      </c>
      <c r="F51">
        <f t="shared" si="1"/>
        <v>7649223.5827700896</v>
      </c>
      <c r="G51">
        <f t="shared" si="2"/>
        <v>3293.8768115942039</v>
      </c>
      <c r="H51">
        <f t="shared" si="3"/>
        <v>10849624.449957998</v>
      </c>
      <c r="I51">
        <f t="shared" si="4"/>
        <v>1156000000</v>
      </c>
      <c r="J51">
        <f t="shared" si="5"/>
        <v>282332.59731353057</v>
      </c>
      <c r="K51">
        <f t="shared" si="6"/>
        <v>4992423.545066691</v>
      </c>
      <c r="O51" s="1">
        <v>20</v>
      </c>
      <c r="P51" s="1">
        <v>7152.5788958606299</v>
      </c>
      <c r="Q51" s="1">
        <v>-3902.5788958606299</v>
      </c>
    </row>
    <row r="52" spans="1:17" x14ac:dyDescent="0.25">
      <c r="A52">
        <v>25000</v>
      </c>
      <c r="B52">
        <v>10000</v>
      </c>
      <c r="C52" s="1">
        <v>7313.8933039251115</v>
      </c>
      <c r="D52" s="1">
        <v>2686.1066960748885</v>
      </c>
      <c r="E52">
        <f t="shared" si="0"/>
        <v>7313.8933039251115</v>
      </c>
      <c r="F52">
        <f t="shared" si="1"/>
        <v>7215169.1826983532</v>
      </c>
      <c r="G52">
        <f t="shared" si="2"/>
        <v>-5706.1231884057961</v>
      </c>
      <c r="H52">
        <f t="shared" si="3"/>
        <v>32559841.841262329</v>
      </c>
      <c r="I52">
        <f t="shared" si="4"/>
        <v>625000000</v>
      </c>
      <c r="J52">
        <f t="shared" si="5"/>
        <v>847283.21773357783</v>
      </c>
      <c r="K52">
        <f t="shared" si="6"/>
        <v>3117438.037820308</v>
      </c>
      <c r="O52" s="1">
        <v>21</v>
      </c>
      <c r="P52" s="1">
        <v>6991.2644877961502</v>
      </c>
      <c r="Q52" s="1">
        <v>-3491.2644877961502</v>
      </c>
    </row>
    <row r="53" spans="1:17" x14ac:dyDescent="0.25">
      <c r="A53">
        <v>70000</v>
      </c>
      <c r="B53">
        <v>25200</v>
      </c>
      <c r="C53" s="1">
        <v>14573.041666826732</v>
      </c>
      <c r="D53" s="1">
        <v>10626.958333173268</v>
      </c>
      <c r="E53">
        <f t="shared" si="0"/>
        <v>14573.041666826732</v>
      </c>
      <c r="F53">
        <f t="shared" si="1"/>
        <v>112932243.41500077</v>
      </c>
      <c r="G53">
        <f t="shared" si="2"/>
        <v>39293.876811594208</v>
      </c>
      <c r="H53">
        <f t="shared" si="3"/>
        <v>1544008754.8847411</v>
      </c>
      <c r="I53">
        <f t="shared" si="4"/>
        <v>4900000000</v>
      </c>
      <c r="J53">
        <f t="shared" si="5"/>
        <v>40178718.079327159</v>
      </c>
      <c r="K53">
        <f t="shared" si="6"/>
        <v>287832493.11028397</v>
      </c>
      <c r="O53" s="1">
        <v>22</v>
      </c>
      <c r="P53" s="1">
        <v>7313.8933039251115</v>
      </c>
      <c r="Q53" s="1">
        <v>6686.1066960748885</v>
      </c>
    </row>
    <row r="54" spans="1:17" x14ac:dyDescent="0.25">
      <c r="A54">
        <v>39000</v>
      </c>
      <c r="B54">
        <v>17000</v>
      </c>
      <c r="C54" s="1">
        <v>9572.2950168278367</v>
      </c>
      <c r="D54" s="1">
        <v>7427.7049831721633</v>
      </c>
      <c r="E54">
        <f t="shared" si="0"/>
        <v>9572.2950168278367</v>
      </c>
      <c r="F54">
        <f t="shared" si="1"/>
        <v>55170801.317040585</v>
      </c>
      <c r="G54">
        <f t="shared" si="2"/>
        <v>8293.8768115942039</v>
      </c>
      <c r="H54">
        <f t="shared" si="3"/>
        <v>68788392.565900043</v>
      </c>
      <c r="I54">
        <f t="shared" si="4"/>
        <v>1521000000</v>
      </c>
      <c r="J54">
        <f t="shared" si="5"/>
        <v>1790034.8189681713</v>
      </c>
      <c r="K54">
        <f t="shared" si="6"/>
        <v>76836213.400139138</v>
      </c>
      <c r="O54" s="1">
        <v>23</v>
      </c>
      <c r="P54" s="1">
        <v>7636.5221200540718</v>
      </c>
      <c r="Q54" s="1">
        <v>3363.4778799459282</v>
      </c>
    </row>
    <row r="55" spans="1:17" x14ac:dyDescent="0.25">
      <c r="A55">
        <v>37000</v>
      </c>
      <c r="B55">
        <v>20000</v>
      </c>
      <c r="C55" s="1">
        <v>9249.6662006988772</v>
      </c>
      <c r="D55" s="1">
        <v>10750.333799301123</v>
      </c>
      <c r="E55">
        <f t="shared" si="0"/>
        <v>9249.6662006988772</v>
      </c>
      <c r="F55">
        <f t="shared" si="1"/>
        <v>115569676.79639611</v>
      </c>
      <c r="G55">
        <f t="shared" si="2"/>
        <v>6293.8768115942039</v>
      </c>
      <c r="H55">
        <f t="shared" si="3"/>
        <v>39612885.319523223</v>
      </c>
      <c r="I55">
        <f t="shared" si="4"/>
        <v>1369000000</v>
      </c>
      <c r="J55">
        <f t="shared" si="5"/>
        <v>1030819.9008111549</v>
      </c>
      <c r="K55">
        <f t="shared" si="6"/>
        <v>138429974.26970434</v>
      </c>
      <c r="O55" s="1">
        <v>24</v>
      </c>
      <c r="P55" s="1">
        <v>11024.124689408161</v>
      </c>
      <c r="Q55" s="1">
        <v>-1024.1246894081614</v>
      </c>
    </row>
    <row r="56" spans="1:17" x14ac:dyDescent="0.25">
      <c r="A56">
        <v>15000</v>
      </c>
      <c r="B56">
        <v>6500</v>
      </c>
      <c r="C56" s="1">
        <v>5700.749223280307</v>
      </c>
      <c r="D56" s="1">
        <v>799.25077671969302</v>
      </c>
      <c r="E56">
        <f t="shared" si="0"/>
        <v>5700.749223280307</v>
      </c>
      <c r="F56">
        <f t="shared" si="1"/>
        <v>638801.80408703256</v>
      </c>
      <c r="G56">
        <f t="shared" si="2"/>
        <v>-15706.123188405796</v>
      </c>
      <c r="H56">
        <f t="shared" si="3"/>
        <v>246682305.60937825</v>
      </c>
      <c r="I56">
        <f t="shared" si="4"/>
        <v>225000000</v>
      </c>
      <c r="J56">
        <f t="shared" si="5"/>
        <v>6419250.3966582147</v>
      </c>
      <c r="K56">
        <f t="shared" si="6"/>
        <v>3008050.3566608932</v>
      </c>
      <c r="O56" s="1">
        <v>25</v>
      </c>
      <c r="P56" s="1">
        <v>8281.7797523119934</v>
      </c>
      <c r="Q56" s="1">
        <v>718.22024768800657</v>
      </c>
    </row>
    <row r="57" spans="1:17" x14ac:dyDescent="0.25">
      <c r="A57">
        <v>15000</v>
      </c>
      <c r="B57">
        <v>2600</v>
      </c>
      <c r="C57" s="1">
        <v>5700.749223280307</v>
      </c>
      <c r="D57" s="1">
        <v>-3100.749223280307</v>
      </c>
      <c r="E57">
        <f t="shared" si="0"/>
        <v>5700.749223280307</v>
      </c>
      <c r="F57">
        <f t="shared" si="1"/>
        <v>9614645.7456734274</v>
      </c>
      <c r="G57">
        <f t="shared" si="2"/>
        <v>-15706.123188405796</v>
      </c>
      <c r="H57">
        <f t="shared" si="3"/>
        <v>246682305.60937825</v>
      </c>
      <c r="I57">
        <f t="shared" si="4"/>
        <v>225000000</v>
      </c>
      <c r="J57">
        <f t="shared" si="5"/>
        <v>6419250.3966582147</v>
      </c>
      <c r="K57">
        <f t="shared" si="6"/>
        <v>31746161.226226117</v>
      </c>
      <c r="O57" s="1">
        <v>26</v>
      </c>
      <c r="P57" s="1">
        <v>6184.692447473748</v>
      </c>
      <c r="Q57" s="1">
        <v>-2984.692447473748</v>
      </c>
    </row>
    <row r="58" spans="1:17" x14ac:dyDescent="0.25">
      <c r="A58">
        <v>59200</v>
      </c>
      <c r="B58">
        <v>16000</v>
      </c>
      <c r="C58" s="1">
        <v>12830.846059730342</v>
      </c>
      <c r="D58" s="1">
        <v>3169.1539402696581</v>
      </c>
      <c r="E58">
        <f t="shared" si="0"/>
        <v>12830.846059730342</v>
      </c>
      <c r="F58">
        <f t="shared" si="1"/>
        <v>10043536.6971267</v>
      </c>
      <c r="G58">
        <f t="shared" si="2"/>
        <v>28493.876811594204</v>
      </c>
      <c r="H58">
        <f t="shared" si="3"/>
        <v>811901015.75430584</v>
      </c>
      <c r="I58">
        <f t="shared" si="4"/>
        <v>3504640000</v>
      </c>
      <c r="J58">
        <f t="shared" si="5"/>
        <v>21127562.856822498</v>
      </c>
      <c r="K58">
        <f t="shared" si="6"/>
        <v>60304959.776950732</v>
      </c>
      <c r="O58" s="1">
        <v>27</v>
      </c>
      <c r="P58" s="1">
        <v>6346.0068555382277</v>
      </c>
      <c r="Q58" s="1">
        <v>-2846.0068555382277</v>
      </c>
    </row>
    <row r="59" spans="1:17" x14ac:dyDescent="0.25">
      <c r="A59">
        <v>32000</v>
      </c>
      <c r="B59">
        <v>17000</v>
      </c>
      <c r="C59" s="1">
        <v>8443.0941603764732</v>
      </c>
      <c r="D59" s="1">
        <v>8556.9058396235268</v>
      </c>
      <c r="E59">
        <f t="shared" si="0"/>
        <v>8443.0941603764732</v>
      </c>
      <c r="F59">
        <f t="shared" si="1"/>
        <v>73220637.548183218</v>
      </c>
      <c r="G59">
        <f t="shared" si="2"/>
        <v>1293.8768115942039</v>
      </c>
      <c r="H59">
        <f t="shared" si="3"/>
        <v>1674117.203581183</v>
      </c>
      <c r="I59">
        <f t="shared" si="4"/>
        <v>1024000000</v>
      </c>
      <c r="J59">
        <f t="shared" si="5"/>
        <v>43564.444140383399</v>
      </c>
      <c r="K59">
        <f t="shared" si="6"/>
        <v>76836213.400139138</v>
      </c>
      <c r="O59" s="1">
        <v>28</v>
      </c>
      <c r="P59" s="1">
        <v>8604.4085684409547</v>
      </c>
      <c r="Q59" s="1">
        <v>3095.5914315590453</v>
      </c>
    </row>
    <row r="60" spans="1:17" x14ac:dyDescent="0.25">
      <c r="A60">
        <v>30000</v>
      </c>
      <c r="B60">
        <v>2800</v>
      </c>
      <c r="C60" s="1">
        <v>8120.4653442475137</v>
      </c>
      <c r="D60" s="1">
        <v>-5320.4653442475137</v>
      </c>
      <c r="E60">
        <f t="shared" si="0"/>
        <v>8120.4653442475137</v>
      </c>
      <c r="F60">
        <f t="shared" si="1"/>
        <v>28307351.479338814</v>
      </c>
      <c r="G60">
        <f t="shared" si="2"/>
        <v>-706.1231884057961</v>
      </c>
      <c r="H60">
        <f t="shared" si="3"/>
        <v>498609.95720436744</v>
      </c>
      <c r="I60">
        <f t="shared" si="4"/>
        <v>900000000</v>
      </c>
      <c r="J60">
        <f t="shared" si="5"/>
        <v>12974.996960787961</v>
      </c>
      <c r="K60">
        <f t="shared" si="6"/>
        <v>29532411.950863797</v>
      </c>
      <c r="O60" s="1">
        <v>29</v>
      </c>
      <c r="P60" s="1">
        <v>6507.3212636027092</v>
      </c>
      <c r="Q60" s="1">
        <v>-1007.3212636027092</v>
      </c>
    </row>
    <row r="61" spans="1:17" x14ac:dyDescent="0.25">
      <c r="A61">
        <v>21000</v>
      </c>
      <c r="B61">
        <v>8900</v>
      </c>
      <c r="C61" s="1">
        <v>6668.6356716671889</v>
      </c>
      <c r="D61" s="1">
        <v>2231.3643283328111</v>
      </c>
      <c r="E61">
        <f t="shared" si="0"/>
        <v>6668.6356716671889</v>
      </c>
      <c r="F61">
        <f t="shared" si="1"/>
        <v>4978986.7657561367</v>
      </c>
      <c r="G61">
        <f t="shared" si="2"/>
        <v>-9706.1231884057961</v>
      </c>
      <c r="H61">
        <f t="shared" si="3"/>
        <v>94208827.348508701</v>
      </c>
      <c r="I61">
        <f t="shared" si="4"/>
        <v>441000000</v>
      </c>
      <c r="J61">
        <f t="shared" si="5"/>
        <v>2451533.9713227856</v>
      </c>
      <c r="K61">
        <f t="shared" si="6"/>
        <v>443059.05231306341</v>
      </c>
      <c r="O61" s="1">
        <v>30</v>
      </c>
      <c r="P61" s="1">
        <v>7797.8365281185525</v>
      </c>
      <c r="Q61" s="1">
        <v>3202.1634718814475</v>
      </c>
    </row>
    <row r="62" spans="1:17" x14ac:dyDescent="0.25">
      <c r="A62">
        <v>20000</v>
      </c>
      <c r="B62">
        <v>4000</v>
      </c>
      <c r="C62" s="1">
        <v>6507.3212636027092</v>
      </c>
      <c r="D62" s="1">
        <v>-2507.3212636027092</v>
      </c>
      <c r="E62">
        <f t="shared" si="0"/>
        <v>6507.3212636027092</v>
      </c>
      <c r="F62">
        <f t="shared" si="1"/>
        <v>6286659.9189142864</v>
      </c>
      <c r="G62">
        <f t="shared" si="2"/>
        <v>-10706.123188405796</v>
      </c>
      <c r="H62">
        <f t="shared" si="3"/>
        <v>114621073.72532029</v>
      </c>
      <c r="I62">
        <f t="shared" si="4"/>
        <v>400000000</v>
      </c>
      <c r="J62">
        <f t="shared" si="5"/>
        <v>2982708.3509660535</v>
      </c>
      <c r="K62">
        <f t="shared" si="6"/>
        <v>17929916.298689883</v>
      </c>
      <c r="O62" s="1">
        <v>31</v>
      </c>
      <c r="P62" s="1">
        <v>6910.6072837639094</v>
      </c>
      <c r="Q62" s="1">
        <v>6089.3927162360906</v>
      </c>
    </row>
    <row r="63" spans="1:17" x14ac:dyDescent="0.25">
      <c r="A63">
        <v>15000</v>
      </c>
      <c r="B63">
        <v>6900</v>
      </c>
      <c r="C63" s="1">
        <v>5700.749223280307</v>
      </c>
      <c r="D63" s="1">
        <v>1199.250776719693</v>
      </c>
      <c r="E63">
        <f t="shared" si="0"/>
        <v>5700.749223280307</v>
      </c>
      <c r="F63">
        <f t="shared" si="1"/>
        <v>1438202.425462787</v>
      </c>
      <c r="G63">
        <f t="shared" si="2"/>
        <v>-15706.123188405796</v>
      </c>
      <c r="H63">
        <f t="shared" si="3"/>
        <v>246682305.60937825</v>
      </c>
      <c r="I63">
        <f t="shared" si="4"/>
        <v>225000000</v>
      </c>
      <c r="J63">
        <f t="shared" si="5"/>
        <v>6419250.3966582147</v>
      </c>
      <c r="K63">
        <f t="shared" si="6"/>
        <v>1780551.805936255</v>
      </c>
      <c r="O63" s="1">
        <v>32</v>
      </c>
      <c r="P63" s="1">
        <v>7959.1509361830331</v>
      </c>
      <c r="Q63" s="1">
        <v>9040.8490638169678</v>
      </c>
    </row>
    <row r="64" spans="1:17" x14ac:dyDescent="0.25">
      <c r="A64">
        <v>19000</v>
      </c>
      <c r="B64">
        <v>5100</v>
      </c>
      <c r="C64" s="1">
        <v>6346.0068555382277</v>
      </c>
      <c r="D64" s="1">
        <v>-1246.0068555382277</v>
      </c>
      <c r="E64">
        <f t="shared" si="0"/>
        <v>6346.0068555382277</v>
      </c>
      <c r="F64">
        <f t="shared" si="1"/>
        <v>1552533.0840482619</v>
      </c>
      <c r="G64">
        <f t="shared" si="2"/>
        <v>-11706.123188405796</v>
      </c>
      <c r="H64">
        <f t="shared" si="3"/>
        <v>137033320.10213187</v>
      </c>
      <c r="I64">
        <f t="shared" si="4"/>
        <v>361000000</v>
      </c>
      <c r="J64">
        <f t="shared" si="5"/>
        <v>3565927.407107715</v>
      </c>
      <c r="K64">
        <f t="shared" si="6"/>
        <v>9824295.2841971274</v>
      </c>
      <c r="O64" s="1">
        <v>33</v>
      </c>
      <c r="P64" s="1">
        <v>5700.749223280307</v>
      </c>
      <c r="Q64" s="1">
        <v>12699.250776719693</v>
      </c>
    </row>
    <row r="65" spans="1:17" x14ac:dyDescent="0.25">
      <c r="A65">
        <v>15000</v>
      </c>
      <c r="B65">
        <v>6000</v>
      </c>
      <c r="C65" s="1">
        <v>5700.749223280307</v>
      </c>
      <c r="D65" s="1">
        <v>299.25077671969302</v>
      </c>
      <c r="E65">
        <f t="shared" si="0"/>
        <v>5700.749223280307</v>
      </c>
      <c r="F65">
        <f t="shared" si="1"/>
        <v>89551.027367339571</v>
      </c>
      <c r="G65">
        <f t="shared" si="2"/>
        <v>-15706.123188405796</v>
      </c>
      <c r="H65">
        <f t="shared" si="3"/>
        <v>246682305.60937825</v>
      </c>
      <c r="I65">
        <f t="shared" si="4"/>
        <v>225000000</v>
      </c>
      <c r="J65">
        <f t="shared" si="5"/>
        <v>6419250.3966582147</v>
      </c>
      <c r="K65">
        <f t="shared" si="6"/>
        <v>4992423.545066691</v>
      </c>
      <c r="O65" s="1">
        <v>34</v>
      </c>
      <c r="P65" s="1">
        <v>7878.4937321507923</v>
      </c>
      <c r="Q65" s="1">
        <v>-5378.4937321507923</v>
      </c>
    </row>
    <row r="66" spans="1:17" x14ac:dyDescent="0.25">
      <c r="A66">
        <v>20000</v>
      </c>
      <c r="B66">
        <v>7500</v>
      </c>
      <c r="C66" s="1">
        <v>6507.3212636027092</v>
      </c>
      <c r="D66" s="1">
        <v>992.67873639729078</v>
      </c>
      <c r="E66">
        <f t="shared" si="0"/>
        <v>6507.3212636027092</v>
      </c>
      <c r="F66">
        <f t="shared" si="1"/>
        <v>985411.07369532192</v>
      </c>
      <c r="G66">
        <f t="shared" si="2"/>
        <v>-10706.123188405796</v>
      </c>
      <c r="H66">
        <f t="shared" si="3"/>
        <v>114621073.72532029</v>
      </c>
      <c r="I66">
        <f t="shared" si="4"/>
        <v>400000000</v>
      </c>
      <c r="J66">
        <f t="shared" si="5"/>
        <v>2982708.3509660535</v>
      </c>
      <c r="K66">
        <f t="shared" si="6"/>
        <v>539303.97984929755</v>
      </c>
      <c r="O66" s="1">
        <v>35</v>
      </c>
      <c r="P66" s="1">
        <v>7152.5788958606299</v>
      </c>
      <c r="Q66" s="1">
        <v>-652.57889586062993</v>
      </c>
    </row>
    <row r="67" spans="1:17" x14ac:dyDescent="0.25">
      <c r="A67">
        <v>30000</v>
      </c>
      <c r="B67">
        <v>8000</v>
      </c>
      <c r="C67" s="1">
        <v>8120.4653442475137</v>
      </c>
      <c r="D67" s="1">
        <v>-120.46534424751371</v>
      </c>
      <c r="E67">
        <f t="shared" ref="E67:E130" si="7">$P$24+$P$25*A67</f>
        <v>8120.4653442475137</v>
      </c>
      <c r="F67">
        <f t="shared" ref="F67:F130" si="8">D67^2</f>
        <v>14511.899164671986</v>
      </c>
      <c r="G67">
        <f t="shared" ref="G67:G130" si="9">A67-$A$555</f>
        <v>-706.1231884057961</v>
      </c>
      <c r="H67">
        <f t="shared" ref="H67:H130" si="10">G67^2</f>
        <v>498609.95720436744</v>
      </c>
      <c r="I67">
        <f t="shared" ref="I67:I130" si="11">A67^2</f>
        <v>900000000</v>
      </c>
      <c r="J67">
        <f t="shared" ref="J67:J130" si="12">(E67-$B$555)^2</f>
        <v>12974.996960787961</v>
      </c>
      <c r="K67">
        <f t="shared" ref="K67:K130" si="13">(B67-$B$555)^2</f>
        <v>54930.791443499649</v>
      </c>
      <c r="O67" s="1">
        <v>36</v>
      </c>
      <c r="P67" s="1">
        <v>9733.6094248923182</v>
      </c>
      <c r="Q67" s="1">
        <v>-3663.6094248923182</v>
      </c>
    </row>
    <row r="68" spans="1:17" x14ac:dyDescent="0.25">
      <c r="A68">
        <v>27000</v>
      </c>
      <c r="B68">
        <v>11000</v>
      </c>
      <c r="C68" s="1">
        <v>7636.5221200540718</v>
      </c>
      <c r="D68" s="1">
        <v>3363.4778799459282</v>
      </c>
      <c r="E68">
        <f t="shared" si="7"/>
        <v>7636.5221200540718</v>
      </c>
      <c r="F68">
        <f t="shared" si="8"/>
        <v>11312983.448885556</v>
      </c>
      <c r="G68">
        <f t="shared" si="9"/>
        <v>-3706.1231884057961</v>
      </c>
      <c r="H68">
        <f t="shared" si="10"/>
        <v>13735349.087639144</v>
      </c>
      <c r="I68">
        <f t="shared" si="11"/>
        <v>729000000</v>
      </c>
      <c r="J68">
        <f t="shared" si="12"/>
        <v>357425.8999293003</v>
      </c>
      <c r="K68">
        <f t="shared" si="13"/>
        <v>7648691.6610087119</v>
      </c>
      <c r="O68" s="1">
        <v>37</v>
      </c>
      <c r="P68" s="1">
        <v>7571.9963568282801</v>
      </c>
      <c r="Q68" s="1">
        <v>1928.0036431717199</v>
      </c>
    </row>
    <row r="69" spans="1:17" x14ac:dyDescent="0.25">
      <c r="A69">
        <v>50500</v>
      </c>
      <c r="B69">
        <v>10750</v>
      </c>
      <c r="C69" s="1">
        <v>11427.410709569363</v>
      </c>
      <c r="D69" s="1">
        <v>-677.41070956936346</v>
      </c>
      <c r="E69">
        <f t="shared" si="7"/>
        <v>11427.410709569363</v>
      </c>
      <c r="F69">
        <f t="shared" si="8"/>
        <v>458885.26943926851</v>
      </c>
      <c r="G69">
        <f t="shared" si="9"/>
        <v>19793.876811594204</v>
      </c>
      <c r="H69">
        <f t="shared" si="10"/>
        <v>391797559.23256671</v>
      </c>
      <c r="I69">
        <f t="shared" si="11"/>
        <v>2550250000</v>
      </c>
      <c r="J69">
        <f t="shared" si="12"/>
        <v>10195488.611558367</v>
      </c>
      <c r="K69">
        <f t="shared" si="13"/>
        <v>6328378.2552116113</v>
      </c>
      <c r="O69" s="1">
        <v>38</v>
      </c>
      <c r="P69" s="1">
        <v>8120.4653442475137</v>
      </c>
      <c r="Q69" s="1">
        <v>3179.5346557524863</v>
      </c>
    </row>
    <row r="70" spans="1:17" x14ac:dyDescent="0.25">
      <c r="A70">
        <v>31000</v>
      </c>
      <c r="B70">
        <v>9000</v>
      </c>
      <c r="C70" s="1">
        <v>8281.7797523119934</v>
      </c>
      <c r="D70" s="1">
        <v>718.22024768800657</v>
      </c>
      <c r="E70">
        <f t="shared" si="7"/>
        <v>8281.7797523119934</v>
      </c>
      <c r="F70">
        <f t="shared" si="8"/>
        <v>515840.32418902148</v>
      </c>
      <c r="G70">
        <f t="shared" si="9"/>
        <v>293.8768115942039</v>
      </c>
      <c r="H70">
        <f t="shared" si="10"/>
        <v>86363.580392775213</v>
      </c>
      <c r="I70">
        <f t="shared" si="11"/>
        <v>961000000</v>
      </c>
      <c r="J70">
        <f t="shared" si="12"/>
        <v>2247.3823013921992</v>
      </c>
      <c r="K70">
        <f t="shared" si="13"/>
        <v>586184.41463190375</v>
      </c>
      <c r="O70" s="1">
        <v>39</v>
      </c>
      <c r="P70" s="1">
        <v>8120.4653442475137</v>
      </c>
      <c r="Q70" s="1">
        <v>879.53465575248629</v>
      </c>
    </row>
    <row r="71" spans="1:17" x14ac:dyDescent="0.25">
      <c r="A71">
        <v>25000</v>
      </c>
      <c r="B71">
        <v>2000</v>
      </c>
      <c r="C71" s="1">
        <v>7313.8933039251115</v>
      </c>
      <c r="D71" s="1">
        <v>-5313.8933039251115</v>
      </c>
      <c r="E71">
        <f t="shared" si="7"/>
        <v>7313.8933039251115</v>
      </c>
      <c r="F71">
        <f t="shared" si="8"/>
        <v>28237462.045500137</v>
      </c>
      <c r="G71">
        <f t="shared" si="9"/>
        <v>-5706.1231884057961</v>
      </c>
      <c r="H71">
        <f t="shared" si="10"/>
        <v>32559841.841262329</v>
      </c>
      <c r="I71">
        <f t="shared" si="11"/>
        <v>625000000</v>
      </c>
      <c r="J71">
        <f t="shared" si="12"/>
        <v>847283.21773357783</v>
      </c>
      <c r="K71">
        <f t="shared" si="13"/>
        <v>38867409.052313074</v>
      </c>
      <c r="O71" s="1">
        <v>40</v>
      </c>
      <c r="P71" s="1">
        <v>8443.0941603764732</v>
      </c>
      <c r="Q71" s="1">
        <v>-6643.0941603764732</v>
      </c>
    </row>
    <row r="72" spans="1:17" x14ac:dyDescent="0.25">
      <c r="A72">
        <v>17000</v>
      </c>
      <c r="B72">
        <v>8000</v>
      </c>
      <c r="C72" s="1">
        <v>6023.3780394092673</v>
      </c>
      <c r="D72" s="1">
        <v>1976.6219605907327</v>
      </c>
      <c r="E72">
        <f t="shared" si="7"/>
        <v>6023.3780394092673</v>
      </c>
      <c r="F72">
        <f t="shared" si="8"/>
        <v>3907034.3750895518</v>
      </c>
      <c r="G72">
        <f t="shared" si="9"/>
        <v>-13706.123188405796</v>
      </c>
      <c r="H72">
        <f t="shared" si="10"/>
        <v>187857812.85575506</v>
      </c>
      <c r="I72">
        <f t="shared" si="11"/>
        <v>289000000</v>
      </c>
      <c r="J72">
        <f t="shared" si="12"/>
        <v>4888499.5488861902</v>
      </c>
      <c r="K72">
        <f t="shared" si="13"/>
        <v>54930.791443499649</v>
      </c>
      <c r="O72" s="1">
        <v>41</v>
      </c>
      <c r="P72" s="1">
        <v>7152.5788958606299</v>
      </c>
      <c r="Q72" s="1">
        <v>2847.4211041393701</v>
      </c>
    </row>
    <row r="73" spans="1:17" x14ac:dyDescent="0.25">
      <c r="A73">
        <v>23750</v>
      </c>
      <c r="B73">
        <v>10200</v>
      </c>
      <c r="C73" s="1">
        <v>7112.2502938445105</v>
      </c>
      <c r="D73" s="1">
        <v>3087.7497061554895</v>
      </c>
      <c r="E73">
        <f t="shared" si="7"/>
        <v>7112.2502938445105</v>
      </c>
      <c r="F73">
        <f t="shared" si="8"/>
        <v>9534198.2478633113</v>
      </c>
      <c r="G73">
        <f t="shared" si="9"/>
        <v>-6956.1231884057961</v>
      </c>
      <c r="H73">
        <f t="shared" si="10"/>
        <v>48387649.812276818</v>
      </c>
      <c r="I73">
        <f t="shared" si="11"/>
        <v>564062500</v>
      </c>
      <c r="J73">
        <f t="shared" si="12"/>
        <v>1259159.7904986022</v>
      </c>
      <c r="K73">
        <f t="shared" si="13"/>
        <v>3863688.7624579887</v>
      </c>
      <c r="O73" s="1">
        <v>42</v>
      </c>
      <c r="P73" s="1">
        <v>6023.3780394092673</v>
      </c>
      <c r="Q73" s="1">
        <v>2976.6219605907327</v>
      </c>
    </row>
    <row r="74" spans="1:17" x14ac:dyDescent="0.25">
      <c r="A74">
        <v>55000</v>
      </c>
      <c r="B74">
        <v>4000</v>
      </c>
      <c r="C74" s="1">
        <v>12153.325545859527</v>
      </c>
      <c r="D74" s="1">
        <v>-8153.3255458595268</v>
      </c>
      <c r="E74">
        <f t="shared" si="7"/>
        <v>12153.325545859527</v>
      </c>
      <c r="F74">
        <f t="shared" si="8"/>
        <v>66476717.456765547</v>
      </c>
      <c r="G74">
        <f t="shared" si="9"/>
        <v>24293.876811594204</v>
      </c>
      <c r="H74">
        <f t="shared" si="10"/>
        <v>590192450.53691459</v>
      </c>
      <c r="I74">
        <f t="shared" si="11"/>
        <v>3025000000</v>
      </c>
      <c r="J74">
        <f t="shared" si="12"/>
        <v>15358187.57999214</v>
      </c>
      <c r="K74">
        <f t="shared" si="13"/>
        <v>17929916.298689883</v>
      </c>
      <c r="O74" s="1">
        <v>43</v>
      </c>
      <c r="P74" s="1">
        <v>7152.5788958606299</v>
      </c>
      <c r="Q74" s="1">
        <v>-3152.5788958606299</v>
      </c>
    </row>
    <row r="75" spans="1:17" x14ac:dyDescent="0.25">
      <c r="A75">
        <v>35000</v>
      </c>
      <c r="B75">
        <v>8500</v>
      </c>
      <c r="C75" s="1">
        <v>8927.037384569916</v>
      </c>
      <c r="D75" s="1">
        <v>-427.03738456991596</v>
      </c>
      <c r="E75">
        <f t="shared" si="7"/>
        <v>8927.037384569916</v>
      </c>
      <c r="F75">
        <f t="shared" si="8"/>
        <v>182360.9278203143</v>
      </c>
      <c r="G75">
        <f t="shared" si="9"/>
        <v>4293.8768115942039</v>
      </c>
      <c r="H75">
        <f t="shared" si="10"/>
        <v>18437378.073146407</v>
      </c>
      <c r="I75">
        <f t="shared" si="11"/>
        <v>1225000000</v>
      </c>
      <c r="J75">
        <f t="shared" si="12"/>
        <v>479783.68864768377</v>
      </c>
      <c r="K75">
        <f t="shared" si="13"/>
        <v>70557.60303770173</v>
      </c>
      <c r="O75" s="1">
        <v>44</v>
      </c>
      <c r="P75" s="1">
        <v>6507.3212636027092</v>
      </c>
      <c r="Q75" s="1">
        <v>-5757.3212636027092</v>
      </c>
    </row>
    <row r="76" spans="1:17" x14ac:dyDescent="0.25">
      <c r="A76">
        <v>34000</v>
      </c>
      <c r="B76">
        <v>14000</v>
      </c>
      <c r="C76" s="1">
        <v>8765.7229765054362</v>
      </c>
      <c r="D76" s="1">
        <v>5234.2770234945638</v>
      </c>
      <c r="E76">
        <f t="shared" si="7"/>
        <v>8765.7229765054362</v>
      </c>
      <c r="F76">
        <f t="shared" si="8"/>
        <v>27397655.958683111</v>
      </c>
      <c r="G76">
        <f t="shared" si="9"/>
        <v>3293.8768115942039</v>
      </c>
      <c r="H76">
        <f t="shared" si="10"/>
        <v>10849624.449957998</v>
      </c>
      <c r="I76">
        <f t="shared" si="11"/>
        <v>1156000000</v>
      </c>
      <c r="J76">
        <f t="shared" si="12"/>
        <v>282332.59731353057</v>
      </c>
      <c r="K76">
        <f t="shared" si="13"/>
        <v>33242452.530573923</v>
      </c>
      <c r="O76" s="1">
        <v>45</v>
      </c>
      <c r="P76" s="1">
        <v>10540.18146521472</v>
      </c>
      <c r="Q76" s="1">
        <v>13259.81853478528</v>
      </c>
    </row>
    <row r="77" spans="1:17" x14ac:dyDescent="0.25">
      <c r="A77">
        <v>33000</v>
      </c>
      <c r="B77">
        <v>3500</v>
      </c>
      <c r="C77" s="1">
        <v>8604.4085684409547</v>
      </c>
      <c r="D77" s="1">
        <v>-5104.4085684409547</v>
      </c>
      <c r="E77">
        <f t="shared" si="7"/>
        <v>8604.4085684409547</v>
      </c>
      <c r="F77">
        <f t="shared" si="8"/>
        <v>26054986.833573438</v>
      </c>
      <c r="G77">
        <f t="shared" si="9"/>
        <v>2293.8768115942039</v>
      </c>
      <c r="H77">
        <f t="shared" si="10"/>
        <v>5261870.8267695904</v>
      </c>
      <c r="I77">
        <f t="shared" si="11"/>
        <v>1089000000</v>
      </c>
      <c r="J77">
        <f t="shared" si="12"/>
        <v>136926.18247776289</v>
      </c>
      <c r="K77">
        <f t="shared" si="13"/>
        <v>22414289.48709568</v>
      </c>
      <c r="O77" s="1">
        <v>46</v>
      </c>
      <c r="P77" s="1">
        <v>7233.2360998928707</v>
      </c>
      <c r="Q77" s="1">
        <v>5966.7639001071293</v>
      </c>
    </row>
    <row r="78" spans="1:17" x14ac:dyDescent="0.25">
      <c r="A78">
        <v>21500</v>
      </c>
      <c r="B78">
        <v>8000</v>
      </c>
      <c r="C78" s="1">
        <v>6749.2928756994297</v>
      </c>
      <c r="D78" s="1">
        <v>1250.7071243005703</v>
      </c>
      <c r="E78">
        <f t="shared" si="7"/>
        <v>6749.2928756994297</v>
      </c>
      <c r="F78">
        <f t="shared" si="8"/>
        <v>1564268.3107762022</v>
      </c>
      <c r="G78">
        <f t="shared" si="9"/>
        <v>-9206.1231884057961</v>
      </c>
      <c r="H78">
        <f t="shared" si="10"/>
        <v>84752704.160102904</v>
      </c>
      <c r="I78">
        <f t="shared" si="11"/>
        <v>462250000</v>
      </c>
      <c r="J78">
        <f t="shared" si="12"/>
        <v>2205463.5351880444</v>
      </c>
      <c r="K78">
        <f t="shared" si="13"/>
        <v>54930.791443499649</v>
      </c>
      <c r="O78" s="1">
        <v>47</v>
      </c>
      <c r="P78" s="1">
        <v>9249.6662006988772</v>
      </c>
      <c r="Q78" s="1">
        <v>280.33379930112278</v>
      </c>
    </row>
    <row r="79" spans="1:17" x14ac:dyDescent="0.25">
      <c r="A79">
        <v>25000</v>
      </c>
      <c r="B79">
        <v>10000</v>
      </c>
      <c r="C79" s="1">
        <v>7313.8933039251115</v>
      </c>
      <c r="D79" s="1">
        <v>2686.1066960748885</v>
      </c>
      <c r="E79">
        <f t="shared" si="7"/>
        <v>7313.8933039251115</v>
      </c>
      <c r="F79">
        <f t="shared" si="8"/>
        <v>7215169.1826983532</v>
      </c>
      <c r="G79">
        <f t="shared" si="9"/>
        <v>-5706.1231884057961</v>
      </c>
      <c r="H79">
        <f t="shared" si="10"/>
        <v>32559841.841262329</v>
      </c>
      <c r="I79">
        <f t="shared" si="11"/>
        <v>625000000</v>
      </c>
      <c r="J79">
        <f t="shared" si="12"/>
        <v>847283.21773357783</v>
      </c>
      <c r="K79">
        <f t="shared" si="13"/>
        <v>3117438.037820308</v>
      </c>
      <c r="O79" s="1">
        <v>48</v>
      </c>
      <c r="P79" s="1">
        <v>7555.864916021832</v>
      </c>
      <c r="Q79" s="1">
        <v>-555.86491602183196</v>
      </c>
    </row>
    <row r="80" spans="1:17" x14ac:dyDescent="0.25">
      <c r="A80">
        <v>17000</v>
      </c>
      <c r="B80">
        <v>5550</v>
      </c>
      <c r="C80" s="1">
        <v>6023.3780394092673</v>
      </c>
      <c r="D80" s="1">
        <v>-473.37803940926733</v>
      </c>
      <c r="E80">
        <f t="shared" si="7"/>
        <v>6023.3780394092673</v>
      </c>
      <c r="F80">
        <f t="shared" si="8"/>
        <v>224086.76819496186</v>
      </c>
      <c r="G80">
        <f t="shared" si="9"/>
        <v>-13706.123188405796</v>
      </c>
      <c r="H80">
        <f t="shared" si="10"/>
        <v>187857812.85575506</v>
      </c>
      <c r="I80">
        <f t="shared" si="11"/>
        <v>289000000</v>
      </c>
      <c r="J80">
        <f t="shared" si="12"/>
        <v>4888499.5488861902</v>
      </c>
      <c r="K80">
        <f t="shared" si="13"/>
        <v>7205859.4146319097</v>
      </c>
      <c r="O80" s="1">
        <v>49</v>
      </c>
      <c r="P80" s="1">
        <v>8281.7797523119934</v>
      </c>
      <c r="Q80" s="1">
        <v>6718.2202476880066</v>
      </c>
    </row>
    <row r="81" spans="1:17" x14ac:dyDescent="0.25">
      <c r="A81">
        <v>36500</v>
      </c>
      <c r="B81">
        <v>7500</v>
      </c>
      <c r="C81" s="1">
        <v>9169.0089966666364</v>
      </c>
      <c r="D81" s="1">
        <v>-1669.0089966666364</v>
      </c>
      <c r="E81">
        <f t="shared" si="7"/>
        <v>9169.0089966666364</v>
      </c>
      <c r="F81">
        <f t="shared" si="8"/>
        <v>2785591.0309541724</v>
      </c>
      <c r="G81">
        <f t="shared" si="9"/>
        <v>5793.8768115942039</v>
      </c>
      <c r="H81">
        <f t="shared" si="10"/>
        <v>33569008.50792902</v>
      </c>
      <c r="I81">
        <f t="shared" si="11"/>
        <v>1332250000</v>
      </c>
      <c r="J81">
        <f t="shared" si="12"/>
        <v>873544.0940833909</v>
      </c>
      <c r="K81">
        <f t="shared" si="13"/>
        <v>539303.97984929755</v>
      </c>
      <c r="O81" s="1">
        <v>50</v>
      </c>
      <c r="P81" s="1">
        <v>8765.7229765054362</v>
      </c>
      <c r="Q81" s="1">
        <v>-2765.7229765054362</v>
      </c>
    </row>
    <row r="82" spans="1:17" x14ac:dyDescent="0.25">
      <c r="A82">
        <v>22000</v>
      </c>
      <c r="B82">
        <v>8000</v>
      </c>
      <c r="C82" s="1">
        <v>6829.9500797316696</v>
      </c>
      <c r="D82" s="1">
        <v>1170.0499202683304</v>
      </c>
      <c r="E82">
        <f t="shared" si="7"/>
        <v>6829.9500797316696</v>
      </c>
      <c r="F82">
        <f t="shared" si="8"/>
        <v>1369016.8159199264</v>
      </c>
      <c r="G82">
        <f t="shared" si="9"/>
        <v>-8706.1231884057961</v>
      </c>
      <c r="H82">
        <f t="shared" si="10"/>
        <v>75796580.971697107</v>
      </c>
      <c r="I82">
        <f t="shared" si="11"/>
        <v>484000000</v>
      </c>
      <c r="J82">
        <f t="shared" si="12"/>
        <v>1972404.2681779026</v>
      </c>
      <c r="K82">
        <f t="shared" si="13"/>
        <v>54930.791443499649</v>
      </c>
      <c r="O82" s="1">
        <v>51</v>
      </c>
      <c r="P82" s="1">
        <v>7313.8933039251115</v>
      </c>
      <c r="Q82" s="1">
        <v>2686.1066960748885</v>
      </c>
    </row>
    <row r="83" spans="1:17" x14ac:dyDescent="0.25">
      <c r="A83">
        <v>26800</v>
      </c>
      <c r="B83">
        <v>4600</v>
      </c>
      <c r="C83" s="1">
        <v>7604.2592384411755</v>
      </c>
      <c r="D83" s="1">
        <v>-3004.2592384411755</v>
      </c>
      <c r="E83">
        <f t="shared" si="7"/>
        <v>7604.2592384411755</v>
      </c>
      <c r="F83">
        <f t="shared" si="8"/>
        <v>9025573.5717591513</v>
      </c>
      <c r="G83">
        <f t="shared" si="9"/>
        <v>-3906.1231884057961</v>
      </c>
      <c r="H83">
        <f t="shared" si="10"/>
        <v>15257798.363001462</v>
      </c>
      <c r="I83">
        <f t="shared" si="11"/>
        <v>718240000</v>
      </c>
      <c r="J83">
        <f t="shared" si="12"/>
        <v>397043.58994001866</v>
      </c>
      <c r="K83">
        <f t="shared" si="13"/>
        <v>13208668.472602926</v>
      </c>
      <c r="O83" s="1">
        <v>52</v>
      </c>
      <c r="P83" s="1">
        <v>14573.041666826732</v>
      </c>
      <c r="Q83" s="1">
        <v>10626.958333173268</v>
      </c>
    </row>
    <row r="84" spans="1:17" x14ac:dyDescent="0.25">
      <c r="A84">
        <v>22000</v>
      </c>
      <c r="B84">
        <v>3750</v>
      </c>
      <c r="C84" s="1">
        <v>6829.9500797316696</v>
      </c>
      <c r="D84" s="1">
        <v>-3079.9500797316696</v>
      </c>
      <c r="E84">
        <f t="shared" si="7"/>
        <v>6829.9500797316696</v>
      </c>
      <c r="F84">
        <f t="shared" si="8"/>
        <v>9486092.4936391171</v>
      </c>
      <c r="G84">
        <f t="shared" si="9"/>
        <v>-8706.1231884057961</v>
      </c>
      <c r="H84">
        <f t="shared" si="10"/>
        <v>75796580.971697107</v>
      </c>
      <c r="I84">
        <f t="shared" si="11"/>
        <v>484000000</v>
      </c>
      <c r="J84">
        <f t="shared" si="12"/>
        <v>1972404.2681779026</v>
      </c>
      <c r="K84">
        <f t="shared" si="13"/>
        <v>20109602.892892782</v>
      </c>
      <c r="O84" s="1">
        <v>53</v>
      </c>
      <c r="P84" s="1">
        <v>9572.2950168278367</v>
      </c>
      <c r="Q84" s="1">
        <v>7427.7049831721633</v>
      </c>
    </row>
    <row r="85" spans="1:17" x14ac:dyDescent="0.25">
      <c r="A85">
        <v>26000</v>
      </c>
      <c r="B85">
        <v>11100</v>
      </c>
      <c r="C85" s="1">
        <v>7475.2077119895912</v>
      </c>
      <c r="D85" s="1">
        <v>3624.7922880104088</v>
      </c>
      <c r="E85">
        <f t="shared" si="7"/>
        <v>7475.2077119895912</v>
      </c>
      <c r="F85">
        <f t="shared" si="8"/>
        <v>13139119.131219735</v>
      </c>
      <c r="G85">
        <f t="shared" si="9"/>
        <v>-4706.1231884057961</v>
      </c>
      <c r="H85">
        <f t="shared" si="10"/>
        <v>22147595.464450736</v>
      </c>
      <c r="I85">
        <f t="shared" si="11"/>
        <v>676000000</v>
      </c>
      <c r="J85">
        <f t="shared" si="12"/>
        <v>576332.22058224608</v>
      </c>
      <c r="K85">
        <f t="shared" si="13"/>
        <v>8211817.0233275527</v>
      </c>
      <c r="O85" s="1">
        <v>54</v>
      </c>
      <c r="P85" s="1">
        <v>9249.6662006988772</v>
      </c>
      <c r="Q85" s="1">
        <v>10750.333799301123</v>
      </c>
    </row>
    <row r="86" spans="1:17" x14ac:dyDescent="0.25">
      <c r="A86">
        <v>14000</v>
      </c>
      <c r="B86">
        <v>6850</v>
      </c>
      <c r="C86" s="1">
        <v>5539.4348152158254</v>
      </c>
      <c r="D86" s="1">
        <v>1310.5651847841746</v>
      </c>
      <c r="E86">
        <f t="shared" si="7"/>
        <v>5539.4348152158254</v>
      </c>
      <c r="F86">
        <f t="shared" si="8"/>
        <v>1717581.1035683777</v>
      </c>
      <c r="G86">
        <f t="shared" si="9"/>
        <v>-16706.123188405796</v>
      </c>
      <c r="H86">
        <f t="shared" si="10"/>
        <v>279094551.98618984</v>
      </c>
      <c r="I86">
        <f t="shared" si="11"/>
        <v>196000000</v>
      </c>
      <c r="J86">
        <f t="shared" si="12"/>
        <v>7262692.835291815</v>
      </c>
      <c r="K86">
        <f t="shared" si="13"/>
        <v>1916489.1247768349</v>
      </c>
      <c r="O86" s="1">
        <v>55</v>
      </c>
      <c r="P86" s="1">
        <v>5700.749223280307</v>
      </c>
      <c r="Q86" s="1">
        <v>799.25077671969302</v>
      </c>
    </row>
    <row r="87" spans="1:17" x14ac:dyDescent="0.25">
      <c r="A87">
        <v>25000</v>
      </c>
      <c r="B87">
        <v>5500</v>
      </c>
      <c r="C87" s="1">
        <v>7313.8933039251115</v>
      </c>
      <c r="D87" s="1">
        <v>-1813.8933039251115</v>
      </c>
      <c r="E87">
        <f t="shared" si="7"/>
        <v>7313.8933039251115</v>
      </c>
      <c r="F87">
        <f t="shared" si="8"/>
        <v>3290208.9180243569</v>
      </c>
      <c r="G87">
        <f t="shared" si="9"/>
        <v>-5706.1231884057961</v>
      </c>
      <c r="H87">
        <f t="shared" si="10"/>
        <v>32559841.841262329</v>
      </c>
      <c r="I87">
        <f t="shared" si="11"/>
        <v>625000000</v>
      </c>
      <c r="J87">
        <f t="shared" si="12"/>
        <v>847283.21773357783</v>
      </c>
      <c r="K87">
        <f t="shared" si="13"/>
        <v>7476796.7334724888</v>
      </c>
      <c r="O87" s="1">
        <v>56</v>
      </c>
      <c r="P87" s="1">
        <v>5700.749223280307</v>
      </c>
      <c r="Q87" s="1">
        <v>-3100.749223280307</v>
      </c>
    </row>
    <row r="88" spans="1:17" x14ac:dyDescent="0.25">
      <c r="A88">
        <v>50000</v>
      </c>
      <c r="B88">
        <v>18000</v>
      </c>
      <c r="C88" s="1">
        <v>11346.753505537123</v>
      </c>
      <c r="D88" s="1">
        <v>6653.2464944628773</v>
      </c>
      <c r="E88">
        <f t="shared" si="7"/>
        <v>11346.753505537123</v>
      </c>
      <c r="F88">
        <f t="shared" si="8"/>
        <v>44265688.916082568</v>
      </c>
      <c r="G88">
        <f t="shared" si="9"/>
        <v>19293.876811594204</v>
      </c>
      <c r="H88">
        <f t="shared" si="10"/>
        <v>372253682.42097253</v>
      </c>
      <c r="I88">
        <f t="shared" si="11"/>
        <v>2500000000</v>
      </c>
      <c r="J88">
        <f t="shared" si="12"/>
        <v>9686911.2384664863</v>
      </c>
      <c r="K88">
        <f t="shared" si="13"/>
        <v>95367467.023327544</v>
      </c>
      <c r="O88" s="1">
        <v>57</v>
      </c>
      <c r="P88" s="1">
        <v>12830.846059730342</v>
      </c>
      <c r="Q88" s="1">
        <v>3169.1539402696581</v>
      </c>
    </row>
    <row r="89" spans="1:17" x14ac:dyDescent="0.25">
      <c r="A89">
        <v>42700</v>
      </c>
      <c r="B89">
        <v>8700</v>
      </c>
      <c r="C89" s="1">
        <v>10169.158326666417</v>
      </c>
      <c r="D89" s="1">
        <v>-1469.1583266664165</v>
      </c>
      <c r="E89">
        <f t="shared" si="7"/>
        <v>10169.158326666417</v>
      </c>
      <c r="F89">
        <f t="shared" si="8"/>
        <v>2158426.1888132649</v>
      </c>
      <c r="G89">
        <f t="shared" si="9"/>
        <v>11993.876811594204</v>
      </c>
      <c r="H89">
        <f t="shared" si="10"/>
        <v>143853080.97169715</v>
      </c>
      <c r="I89">
        <f t="shared" si="11"/>
        <v>1823290000</v>
      </c>
      <c r="J89">
        <f t="shared" si="12"/>
        <v>3743393.531234161</v>
      </c>
      <c r="K89">
        <f t="shared" si="13"/>
        <v>216808.32767538255</v>
      </c>
      <c r="O89" s="1">
        <v>58</v>
      </c>
      <c r="P89" s="1">
        <v>8443.0941603764732</v>
      </c>
      <c r="Q89" s="1">
        <v>8556.9058396235268</v>
      </c>
    </row>
    <row r="90" spans="1:17" x14ac:dyDescent="0.25">
      <c r="A90">
        <v>33000</v>
      </c>
      <c r="B90">
        <v>13400</v>
      </c>
      <c r="C90" s="1">
        <v>8604.4085684409547</v>
      </c>
      <c r="D90" s="1">
        <v>4795.5914315590453</v>
      </c>
      <c r="E90">
        <f t="shared" si="7"/>
        <v>8604.4085684409547</v>
      </c>
      <c r="F90">
        <f t="shared" si="8"/>
        <v>22997697.178442534</v>
      </c>
      <c r="G90">
        <f t="shared" si="9"/>
        <v>2293.8768115942039</v>
      </c>
      <c r="H90">
        <f t="shared" si="10"/>
        <v>5261870.8267695904</v>
      </c>
      <c r="I90">
        <f t="shared" si="11"/>
        <v>1089000000</v>
      </c>
      <c r="J90">
        <f t="shared" si="12"/>
        <v>136926.18247776289</v>
      </c>
      <c r="K90">
        <f t="shared" si="13"/>
        <v>26683700.356660884</v>
      </c>
      <c r="O90" s="1">
        <v>59</v>
      </c>
      <c r="P90" s="1">
        <v>8120.4653442475137</v>
      </c>
      <c r="Q90" s="1">
        <v>-5320.4653442475137</v>
      </c>
    </row>
    <row r="91" spans="1:17" x14ac:dyDescent="0.25">
      <c r="A91">
        <v>58000</v>
      </c>
      <c r="B91">
        <v>8300</v>
      </c>
      <c r="C91" s="1">
        <v>12637.268770052968</v>
      </c>
      <c r="D91" s="1">
        <v>-4337.2687700529677</v>
      </c>
      <c r="E91">
        <f t="shared" si="7"/>
        <v>12637.268770052968</v>
      </c>
      <c r="F91">
        <f t="shared" si="8"/>
        <v>18811900.383676782</v>
      </c>
      <c r="G91">
        <f t="shared" si="9"/>
        <v>27293.876811594204</v>
      </c>
      <c r="H91">
        <f t="shared" si="10"/>
        <v>744955711.40647984</v>
      </c>
      <c r="I91">
        <f t="shared" si="11"/>
        <v>3364000000</v>
      </c>
      <c r="J91">
        <f t="shared" si="12"/>
        <v>19385489.502888169</v>
      </c>
      <c r="K91">
        <f t="shared" si="13"/>
        <v>4306.8784000208971</v>
      </c>
      <c r="O91" s="1">
        <v>60</v>
      </c>
      <c r="P91" s="1">
        <v>6668.6356716671889</v>
      </c>
      <c r="Q91" s="1">
        <v>2231.3643283328111</v>
      </c>
    </row>
    <row r="92" spans="1:17" x14ac:dyDescent="0.25">
      <c r="A92">
        <v>15173</v>
      </c>
      <c r="B92">
        <v>2500</v>
      </c>
      <c r="C92" s="1">
        <v>5728.6566158754613</v>
      </c>
      <c r="D92" s="1">
        <v>-3228.6566158754613</v>
      </c>
      <c r="E92">
        <f t="shared" si="7"/>
        <v>5728.6566158754613</v>
      </c>
      <c r="F92">
        <f t="shared" si="8"/>
        <v>10424223.543236386</v>
      </c>
      <c r="G92">
        <f t="shared" si="9"/>
        <v>-15533.123188405796</v>
      </c>
      <c r="H92">
        <f t="shared" si="10"/>
        <v>241277915.98618984</v>
      </c>
      <c r="I92">
        <f t="shared" si="11"/>
        <v>230219929</v>
      </c>
      <c r="J92">
        <f t="shared" si="12"/>
        <v>6278615.5418531774</v>
      </c>
      <c r="K92">
        <f t="shared" si="13"/>
        <v>32883035.863907278</v>
      </c>
      <c r="O92" s="1">
        <v>61</v>
      </c>
      <c r="P92" s="1">
        <v>6507.3212636027092</v>
      </c>
      <c r="Q92" s="1">
        <v>-2507.3212636027092</v>
      </c>
    </row>
    <row r="93" spans="1:17" x14ac:dyDescent="0.25">
      <c r="A93">
        <v>14500</v>
      </c>
      <c r="B93">
        <v>4150</v>
      </c>
      <c r="C93" s="1">
        <v>5620.0920192480662</v>
      </c>
      <c r="D93" s="1">
        <v>-1470.0920192480662</v>
      </c>
      <c r="E93">
        <f t="shared" si="7"/>
        <v>5620.0920192480662</v>
      </c>
      <c r="F93">
        <f t="shared" si="8"/>
        <v>2161170.5450568567</v>
      </c>
      <c r="G93">
        <f t="shared" si="9"/>
        <v>-16206.123188405796</v>
      </c>
      <c r="H93">
        <f t="shared" si="10"/>
        <v>262638428.79778406</v>
      </c>
      <c r="I93">
        <f t="shared" si="11"/>
        <v>210250000</v>
      </c>
      <c r="J93">
        <f t="shared" si="12"/>
        <v>6834466.031412717</v>
      </c>
      <c r="K93">
        <f t="shared" si="13"/>
        <v>16682104.342168143</v>
      </c>
      <c r="O93" s="1">
        <v>62</v>
      </c>
      <c r="P93" s="1">
        <v>5700.749223280307</v>
      </c>
      <c r="Q93" s="1">
        <v>1199.250776719693</v>
      </c>
    </row>
    <row r="94" spans="1:17" x14ac:dyDescent="0.25">
      <c r="A94">
        <v>22000</v>
      </c>
      <c r="B94">
        <v>5590</v>
      </c>
      <c r="C94" s="1">
        <v>6829.9500797316696</v>
      </c>
      <c r="D94" s="1">
        <v>-1239.9500797316696</v>
      </c>
      <c r="E94">
        <f t="shared" si="7"/>
        <v>6829.9500797316696</v>
      </c>
      <c r="F94">
        <f t="shared" si="8"/>
        <v>1537476.2002265737</v>
      </c>
      <c r="G94">
        <f t="shared" si="9"/>
        <v>-8706.1231884057961</v>
      </c>
      <c r="H94">
        <f t="shared" si="10"/>
        <v>75796580.971697107</v>
      </c>
      <c r="I94">
        <f t="shared" si="11"/>
        <v>484000000</v>
      </c>
      <c r="J94">
        <f t="shared" si="12"/>
        <v>1972404.2681779026</v>
      </c>
      <c r="K94">
        <f t="shared" si="13"/>
        <v>6992709.5595594458</v>
      </c>
      <c r="O94" s="1">
        <v>63</v>
      </c>
      <c r="P94" s="1">
        <v>6346.0068555382277</v>
      </c>
      <c r="Q94" s="1">
        <v>-1246.0068555382277</v>
      </c>
    </row>
    <row r="95" spans="1:17" x14ac:dyDescent="0.25">
      <c r="A95">
        <v>20000</v>
      </c>
      <c r="B95">
        <v>500</v>
      </c>
      <c r="C95" s="1">
        <v>6507.3212636027092</v>
      </c>
      <c r="D95" s="1">
        <v>-6007.3212636027092</v>
      </c>
      <c r="E95">
        <f t="shared" si="7"/>
        <v>6507.3212636027092</v>
      </c>
      <c r="F95">
        <f t="shared" si="8"/>
        <v>36087908.764133252</v>
      </c>
      <c r="G95">
        <f t="shared" si="9"/>
        <v>-10706.123188405796</v>
      </c>
      <c r="H95">
        <f t="shared" si="10"/>
        <v>114621073.72532029</v>
      </c>
      <c r="I95">
        <f t="shared" si="11"/>
        <v>400000000</v>
      </c>
      <c r="J95">
        <f t="shared" si="12"/>
        <v>2982708.3509660535</v>
      </c>
      <c r="K95">
        <f t="shared" si="13"/>
        <v>59820528.617530465</v>
      </c>
      <c r="O95" s="1">
        <v>64</v>
      </c>
      <c r="P95" s="1">
        <v>5700.749223280307</v>
      </c>
      <c r="Q95" s="1">
        <v>299.25077671969302</v>
      </c>
    </row>
    <row r="96" spans="1:17" x14ac:dyDescent="0.25">
      <c r="A96">
        <v>14000</v>
      </c>
      <c r="B96">
        <v>3200</v>
      </c>
      <c r="C96" s="1">
        <v>5539.4348152158254</v>
      </c>
      <c r="D96" s="1">
        <v>-2339.4348152158254</v>
      </c>
      <c r="E96">
        <f t="shared" si="7"/>
        <v>5539.4348152158254</v>
      </c>
      <c r="F96">
        <f t="shared" si="8"/>
        <v>5472955.2546439031</v>
      </c>
      <c r="G96">
        <f t="shared" si="9"/>
        <v>-16706.123188405796</v>
      </c>
      <c r="H96">
        <f t="shared" si="10"/>
        <v>279094551.98618984</v>
      </c>
      <c r="I96">
        <f t="shared" si="11"/>
        <v>196000000</v>
      </c>
      <c r="J96">
        <f t="shared" si="12"/>
        <v>7262692.835291815</v>
      </c>
      <c r="K96">
        <f t="shared" si="13"/>
        <v>25344913.40013916</v>
      </c>
      <c r="O96" s="1">
        <v>65</v>
      </c>
      <c r="P96" s="1">
        <v>6507.3212636027092</v>
      </c>
      <c r="Q96" s="1">
        <v>992.67873639729078</v>
      </c>
    </row>
    <row r="97" spans="1:17" x14ac:dyDescent="0.25">
      <c r="A97">
        <v>19000</v>
      </c>
      <c r="B97">
        <v>2600</v>
      </c>
      <c r="C97" s="1">
        <v>6346.0068555382277</v>
      </c>
      <c r="D97" s="1">
        <v>-3746.0068555382277</v>
      </c>
      <c r="E97">
        <f t="shared" si="7"/>
        <v>6346.0068555382277</v>
      </c>
      <c r="F97">
        <f t="shared" si="8"/>
        <v>14032567.361739401</v>
      </c>
      <c r="G97">
        <f t="shared" si="9"/>
        <v>-11706.123188405796</v>
      </c>
      <c r="H97">
        <f t="shared" si="10"/>
        <v>137033320.10213187</v>
      </c>
      <c r="I97">
        <f t="shared" si="11"/>
        <v>361000000</v>
      </c>
      <c r="J97">
        <f t="shared" si="12"/>
        <v>3565927.407107715</v>
      </c>
      <c r="K97">
        <f t="shared" si="13"/>
        <v>31746161.226226117</v>
      </c>
      <c r="O97" s="1">
        <v>66</v>
      </c>
      <c r="P97" s="1">
        <v>8120.4653442475137</v>
      </c>
      <c r="Q97" s="1">
        <v>-120.46534424751371</v>
      </c>
    </row>
    <row r="98" spans="1:17" x14ac:dyDescent="0.25">
      <c r="A98">
        <v>27500</v>
      </c>
      <c r="B98">
        <v>1100</v>
      </c>
      <c r="C98" s="1">
        <v>7717.1793240863126</v>
      </c>
      <c r="D98" s="1">
        <v>-6617.1793240863126</v>
      </c>
      <c r="E98">
        <f t="shared" si="7"/>
        <v>7717.1793240863126</v>
      </c>
      <c r="F98">
        <f t="shared" si="8"/>
        <v>43787062.207115389</v>
      </c>
      <c r="G98">
        <f t="shared" si="9"/>
        <v>-3206.1231884057961</v>
      </c>
      <c r="H98">
        <f t="shared" si="10"/>
        <v>10279225.899233349</v>
      </c>
      <c r="I98">
        <f t="shared" si="11"/>
        <v>756250000</v>
      </c>
      <c r="J98">
        <f t="shared" si="12"/>
        <v>267489.49328972219</v>
      </c>
      <c r="K98">
        <f t="shared" si="13"/>
        <v>50899280.791443512</v>
      </c>
      <c r="O98" s="1">
        <v>67</v>
      </c>
      <c r="P98" s="1">
        <v>7636.5221200540718</v>
      </c>
      <c r="Q98" s="1">
        <v>3363.4778799459282</v>
      </c>
    </row>
    <row r="99" spans="1:17" x14ac:dyDescent="0.25">
      <c r="A99">
        <v>18500</v>
      </c>
      <c r="B99">
        <v>500</v>
      </c>
      <c r="C99" s="1">
        <v>6265.3496515059878</v>
      </c>
      <c r="D99" s="1">
        <v>-5765.3496515059878</v>
      </c>
      <c r="E99">
        <f t="shared" si="7"/>
        <v>6265.3496515059878</v>
      </c>
      <c r="F99">
        <f t="shared" si="8"/>
        <v>33239256.604120214</v>
      </c>
      <c r="G99">
        <f t="shared" si="9"/>
        <v>-12206.123188405796</v>
      </c>
      <c r="H99">
        <f t="shared" si="10"/>
        <v>148989443.29053769</v>
      </c>
      <c r="I99">
        <f t="shared" si="11"/>
        <v>342250000</v>
      </c>
      <c r="J99">
        <f t="shared" si="12"/>
        <v>3877053.6888654376</v>
      </c>
      <c r="K99">
        <f t="shared" si="13"/>
        <v>59820528.617530465</v>
      </c>
      <c r="O99" s="1">
        <v>68</v>
      </c>
      <c r="P99" s="1">
        <v>11427.410709569363</v>
      </c>
      <c r="Q99" s="1">
        <v>-677.41070956936346</v>
      </c>
    </row>
    <row r="100" spans="1:17" x14ac:dyDescent="0.25">
      <c r="A100">
        <v>12000</v>
      </c>
      <c r="B100">
        <v>4700</v>
      </c>
      <c r="C100" s="1">
        <v>5216.8059990868651</v>
      </c>
      <c r="D100" s="1">
        <v>-516.80599908686509</v>
      </c>
      <c r="E100">
        <f t="shared" si="7"/>
        <v>5216.8059990868651</v>
      </c>
      <c r="F100">
        <f t="shared" si="8"/>
        <v>267088.44069217279</v>
      </c>
      <c r="G100">
        <f t="shared" si="9"/>
        <v>-18706.123188405796</v>
      </c>
      <c r="H100">
        <f t="shared" si="10"/>
        <v>349919044.73981303</v>
      </c>
      <c r="I100">
        <f t="shared" si="11"/>
        <v>144000000</v>
      </c>
      <c r="J100">
        <f t="shared" si="12"/>
        <v>9105711.7420541644</v>
      </c>
      <c r="K100">
        <f t="shared" si="13"/>
        <v>12491793.834921766</v>
      </c>
      <c r="O100" s="1">
        <v>69</v>
      </c>
      <c r="P100" s="1">
        <v>8281.7797523119934</v>
      </c>
      <c r="Q100" s="1">
        <v>718.22024768800657</v>
      </c>
    </row>
    <row r="101" spans="1:17" x14ac:dyDescent="0.25">
      <c r="A101">
        <v>12000</v>
      </c>
      <c r="B101">
        <v>4200</v>
      </c>
      <c r="C101" s="1">
        <v>5216.8059990868651</v>
      </c>
      <c r="D101" s="1">
        <v>-1016.8059990868651</v>
      </c>
      <c r="E101">
        <f t="shared" si="7"/>
        <v>5216.8059990868651</v>
      </c>
      <c r="F101">
        <f t="shared" si="8"/>
        <v>1033894.4397790378</v>
      </c>
      <c r="G101">
        <f t="shared" si="9"/>
        <v>-18706.123188405796</v>
      </c>
      <c r="H101">
        <f t="shared" si="10"/>
        <v>349919044.73981303</v>
      </c>
      <c r="I101">
        <f t="shared" si="11"/>
        <v>144000000</v>
      </c>
      <c r="J101">
        <f t="shared" si="12"/>
        <v>9105711.7420541644</v>
      </c>
      <c r="K101">
        <f t="shared" si="13"/>
        <v>16276167.023327563</v>
      </c>
      <c r="O101" s="1">
        <v>70</v>
      </c>
      <c r="P101" s="1">
        <v>7313.8933039251115</v>
      </c>
      <c r="Q101" s="1">
        <v>-5313.8933039251115</v>
      </c>
    </row>
    <row r="102" spans="1:17" x14ac:dyDescent="0.25">
      <c r="A102">
        <v>18000</v>
      </c>
      <c r="B102">
        <v>2100</v>
      </c>
      <c r="C102" s="1">
        <v>6184.692447473748</v>
      </c>
      <c r="D102" s="1">
        <v>-4084.692447473748</v>
      </c>
      <c r="E102">
        <f t="shared" si="7"/>
        <v>6184.692447473748</v>
      </c>
      <c r="F102">
        <f t="shared" si="8"/>
        <v>16684712.390449077</v>
      </c>
      <c r="G102">
        <f t="shared" si="9"/>
        <v>-12706.123188405796</v>
      </c>
      <c r="H102">
        <f t="shared" si="10"/>
        <v>161445566.47894347</v>
      </c>
      <c r="I102">
        <f t="shared" si="11"/>
        <v>324000000</v>
      </c>
      <c r="J102">
        <f t="shared" si="12"/>
        <v>4201191.1397477575</v>
      </c>
      <c r="K102">
        <f t="shared" si="13"/>
        <v>37630534.414631918</v>
      </c>
      <c r="O102" s="1">
        <v>71</v>
      </c>
      <c r="P102" s="1">
        <v>6023.3780394092673</v>
      </c>
      <c r="Q102" s="1">
        <v>1976.6219605907327</v>
      </c>
    </row>
    <row r="103" spans="1:17" x14ac:dyDescent="0.25">
      <c r="A103">
        <v>17000</v>
      </c>
      <c r="B103">
        <v>1000</v>
      </c>
      <c r="C103" s="1">
        <v>6023.3780394092673</v>
      </c>
      <c r="D103" s="1">
        <v>-5023.3780394092673</v>
      </c>
      <c r="E103">
        <f t="shared" si="7"/>
        <v>6023.3780394092673</v>
      </c>
      <c r="F103">
        <f t="shared" si="8"/>
        <v>25234326.926819295</v>
      </c>
      <c r="G103">
        <f t="shared" si="9"/>
        <v>-13706.123188405796</v>
      </c>
      <c r="H103">
        <f t="shared" si="10"/>
        <v>187857812.85575506</v>
      </c>
      <c r="I103">
        <f t="shared" si="11"/>
        <v>289000000</v>
      </c>
      <c r="J103">
        <f t="shared" si="12"/>
        <v>4888499.5488861902</v>
      </c>
      <c r="K103">
        <f t="shared" si="13"/>
        <v>52336155.429124668</v>
      </c>
      <c r="O103" s="1">
        <v>72</v>
      </c>
      <c r="P103" s="1">
        <v>7112.2502938445105</v>
      </c>
      <c r="Q103" s="1">
        <v>3087.7497061554895</v>
      </c>
    </row>
    <row r="104" spans="1:17" x14ac:dyDescent="0.25">
      <c r="A104">
        <v>16000</v>
      </c>
      <c r="B104">
        <v>2000</v>
      </c>
      <c r="C104" s="1">
        <v>5862.0636313447867</v>
      </c>
      <c r="D104" s="1">
        <v>-3862.0636313447867</v>
      </c>
      <c r="E104">
        <f t="shared" si="7"/>
        <v>5862.0636313447867</v>
      </c>
      <c r="F104">
        <f t="shared" si="8"/>
        <v>14915535.49255608</v>
      </c>
      <c r="G104">
        <f t="shared" si="9"/>
        <v>-14706.123188405796</v>
      </c>
      <c r="H104">
        <f t="shared" si="10"/>
        <v>216270059.23256665</v>
      </c>
      <c r="I104">
        <f t="shared" si="11"/>
        <v>256000000</v>
      </c>
      <c r="J104">
        <f t="shared" si="12"/>
        <v>5627852.6345230108</v>
      </c>
      <c r="K104">
        <f t="shared" si="13"/>
        <v>38867409.052313074</v>
      </c>
      <c r="O104" s="1">
        <v>73</v>
      </c>
      <c r="P104" s="1">
        <v>12153.325545859527</v>
      </c>
      <c r="Q104" s="1">
        <v>-8153.3255458595268</v>
      </c>
    </row>
    <row r="105" spans="1:17" x14ac:dyDescent="0.25">
      <c r="A105">
        <v>28000</v>
      </c>
      <c r="B105">
        <v>3500</v>
      </c>
      <c r="C105" s="1">
        <v>7797.8365281185525</v>
      </c>
      <c r="D105" s="1">
        <v>-4297.8365281185525</v>
      </c>
      <c r="E105">
        <f t="shared" si="7"/>
        <v>7797.8365281185525</v>
      </c>
      <c r="F105">
        <f t="shared" si="8"/>
        <v>18471398.822430134</v>
      </c>
      <c r="G105">
        <f t="shared" si="9"/>
        <v>-2706.1231884057961</v>
      </c>
      <c r="H105">
        <f t="shared" si="10"/>
        <v>7323102.7108275518</v>
      </c>
      <c r="I105">
        <f t="shared" si="11"/>
        <v>784000000</v>
      </c>
      <c r="J105">
        <f t="shared" si="12"/>
        <v>190564.25577474196</v>
      </c>
      <c r="K105">
        <f t="shared" si="13"/>
        <v>22414289.48709568</v>
      </c>
      <c r="O105" s="1">
        <v>74</v>
      </c>
      <c r="P105" s="1">
        <v>8927.037384569916</v>
      </c>
      <c r="Q105" s="1">
        <v>-427.03738456991596</v>
      </c>
    </row>
    <row r="106" spans="1:17" x14ac:dyDescent="0.25">
      <c r="A106">
        <v>33000</v>
      </c>
      <c r="B106">
        <v>13200</v>
      </c>
      <c r="C106" s="1">
        <v>8604.4085684409547</v>
      </c>
      <c r="D106" s="1">
        <v>4595.5914315590453</v>
      </c>
      <c r="E106">
        <f t="shared" si="7"/>
        <v>8604.4085684409547</v>
      </c>
      <c r="F106">
        <f t="shared" si="8"/>
        <v>21119460.605818916</v>
      </c>
      <c r="G106">
        <f t="shared" si="9"/>
        <v>2293.8768115942039</v>
      </c>
      <c r="H106">
        <f t="shared" si="10"/>
        <v>5261870.8267695904</v>
      </c>
      <c r="I106">
        <f t="shared" si="11"/>
        <v>1089000000</v>
      </c>
      <c r="J106">
        <f t="shared" si="12"/>
        <v>136926.18247776289</v>
      </c>
      <c r="K106">
        <f t="shared" si="13"/>
        <v>24657449.6320232</v>
      </c>
      <c r="O106" s="1">
        <v>75</v>
      </c>
      <c r="P106" s="1">
        <v>8765.7229765054362</v>
      </c>
      <c r="Q106" s="1">
        <v>5234.2770234945638</v>
      </c>
    </row>
    <row r="107" spans="1:17" x14ac:dyDescent="0.25">
      <c r="A107">
        <v>55000</v>
      </c>
      <c r="B107">
        <v>14100</v>
      </c>
      <c r="C107" s="1">
        <v>12153.325545859527</v>
      </c>
      <c r="D107" s="1">
        <v>1946.6744541404732</v>
      </c>
      <c r="E107">
        <f t="shared" si="7"/>
        <v>12153.325545859527</v>
      </c>
      <c r="F107">
        <f t="shared" si="8"/>
        <v>3789541.4304031096</v>
      </c>
      <c r="G107">
        <f t="shared" si="9"/>
        <v>24293.876811594204</v>
      </c>
      <c r="H107">
        <f t="shared" si="10"/>
        <v>590192450.53691459</v>
      </c>
      <c r="I107">
        <f t="shared" si="11"/>
        <v>3025000000</v>
      </c>
      <c r="J107">
        <f t="shared" si="12"/>
        <v>15358187.57999214</v>
      </c>
      <c r="K107">
        <f t="shared" si="13"/>
        <v>34405577.892892763</v>
      </c>
      <c r="O107" s="1">
        <v>76</v>
      </c>
      <c r="P107" s="1">
        <v>8604.4085684409547</v>
      </c>
      <c r="Q107" s="1">
        <v>-5104.4085684409547</v>
      </c>
    </row>
    <row r="108" spans="1:17" x14ac:dyDescent="0.25">
      <c r="A108">
        <v>55500</v>
      </c>
      <c r="B108">
        <v>3000</v>
      </c>
      <c r="C108" s="1">
        <v>12233.982749891766</v>
      </c>
      <c r="D108" s="1">
        <v>-9233.9827498917657</v>
      </c>
      <c r="E108">
        <f t="shared" si="7"/>
        <v>12233.982749891766</v>
      </c>
      <c r="F108">
        <f t="shared" si="8"/>
        <v>85266437.425298691</v>
      </c>
      <c r="G108">
        <f t="shared" si="9"/>
        <v>24793.876811594204</v>
      </c>
      <c r="H108">
        <f t="shared" si="10"/>
        <v>614736327.34850872</v>
      </c>
      <c r="I108">
        <f t="shared" si="11"/>
        <v>3080250000</v>
      </c>
      <c r="J108">
        <f t="shared" si="12"/>
        <v>15996876.644329976</v>
      </c>
      <c r="K108">
        <f t="shared" si="13"/>
        <v>27398662.675501477</v>
      </c>
      <c r="O108" s="1">
        <v>77</v>
      </c>
      <c r="P108" s="1">
        <v>6749.2928756994297</v>
      </c>
      <c r="Q108" s="1">
        <v>1250.7071243005703</v>
      </c>
    </row>
    <row r="109" spans="1:17" x14ac:dyDescent="0.25">
      <c r="A109">
        <v>17000</v>
      </c>
      <c r="B109">
        <v>8250</v>
      </c>
      <c r="C109" s="1">
        <v>6023.3780394092673</v>
      </c>
      <c r="D109" s="1">
        <v>2226.6219605907327</v>
      </c>
      <c r="E109">
        <f t="shared" si="7"/>
        <v>6023.3780394092673</v>
      </c>
      <c r="F109">
        <f t="shared" si="8"/>
        <v>4957845.3553849179</v>
      </c>
      <c r="G109">
        <f t="shared" si="9"/>
        <v>-13706.123188405796</v>
      </c>
      <c r="H109">
        <f t="shared" si="10"/>
        <v>187857812.85575506</v>
      </c>
      <c r="I109">
        <f t="shared" si="11"/>
        <v>289000000</v>
      </c>
      <c r="J109">
        <f t="shared" si="12"/>
        <v>4888499.5488861902</v>
      </c>
      <c r="K109">
        <f t="shared" si="13"/>
        <v>244.19724060068859</v>
      </c>
      <c r="O109" s="1">
        <v>78</v>
      </c>
      <c r="P109" s="1">
        <v>7313.8933039251115</v>
      </c>
      <c r="Q109" s="1">
        <v>2686.1066960748885</v>
      </c>
    </row>
    <row r="110" spans="1:17" x14ac:dyDescent="0.25">
      <c r="A110">
        <v>19000</v>
      </c>
      <c r="B110">
        <v>12250</v>
      </c>
      <c r="C110" s="1">
        <v>6346.0068555382277</v>
      </c>
      <c r="D110" s="1">
        <v>5903.9931444617723</v>
      </c>
      <c r="E110">
        <f t="shared" si="7"/>
        <v>6346.0068555382277</v>
      </c>
      <c r="F110">
        <f t="shared" si="8"/>
        <v>34857135.049851604</v>
      </c>
      <c r="G110">
        <f t="shared" si="9"/>
        <v>-11706.123188405796</v>
      </c>
      <c r="H110">
        <f t="shared" si="10"/>
        <v>137033320.10213187</v>
      </c>
      <c r="I110">
        <f t="shared" si="11"/>
        <v>361000000</v>
      </c>
      <c r="J110">
        <f t="shared" si="12"/>
        <v>3565927.407107715</v>
      </c>
      <c r="K110">
        <f t="shared" si="13"/>
        <v>16125258.689994218</v>
      </c>
      <c r="O110" s="1">
        <v>79</v>
      </c>
      <c r="P110" s="1">
        <v>6023.3780394092673</v>
      </c>
      <c r="Q110" s="1">
        <v>-473.37803940926733</v>
      </c>
    </row>
    <row r="111" spans="1:17" x14ac:dyDescent="0.25">
      <c r="A111">
        <v>17000</v>
      </c>
      <c r="B111">
        <v>200</v>
      </c>
      <c r="C111" s="1">
        <v>6023.3780394092673</v>
      </c>
      <c r="D111" s="1">
        <v>-5823.3780394092673</v>
      </c>
      <c r="E111">
        <f t="shared" si="7"/>
        <v>6023.3780394092673</v>
      </c>
      <c r="F111">
        <f t="shared" si="8"/>
        <v>33911731.789874122</v>
      </c>
      <c r="G111">
        <f t="shared" si="9"/>
        <v>-13706.123188405796</v>
      </c>
      <c r="H111">
        <f t="shared" si="10"/>
        <v>187857812.85575506</v>
      </c>
      <c r="I111">
        <f t="shared" si="11"/>
        <v>289000000</v>
      </c>
      <c r="J111">
        <f t="shared" si="12"/>
        <v>4888499.5488861902</v>
      </c>
      <c r="K111">
        <f t="shared" si="13"/>
        <v>64551152.530573949</v>
      </c>
      <c r="O111" s="1">
        <v>80</v>
      </c>
      <c r="P111" s="1">
        <v>9169.0089966666364</v>
      </c>
      <c r="Q111" s="1">
        <v>-1669.0089966666364</v>
      </c>
    </row>
    <row r="112" spans="1:17" x14ac:dyDescent="0.25">
      <c r="A112">
        <v>18500</v>
      </c>
      <c r="B112">
        <v>11900</v>
      </c>
      <c r="C112" s="1">
        <v>6265.3496515059878</v>
      </c>
      <c r="D112" s="1">
        <v>5634.6503484940122</v>
      </c>
      <c r="E112">
        <f t="shared" si="7"/>
        <v>6265.3496515059878</v>
      </c>
      <c r="F112">
        <f t="shared" si="8"/>
        <v>31749284.549783692</v>
      </c>
      <c r="G112">
        <f t="shared" si="9"/>
        <v>-12206.123188405796</v>
      </c>
      <c r="H112">
        <f t="shared" si="10"/>
        <v>148989443.29053769</v>
      </c>
      <c r="I112">
        <f t="shared" si="11"/>
        <v>342250000</v>
      </c>
      <c r="J112">
        <f t="shared" si="12"/>
        <v>3877053.6888654376</v>
      </c>
      <c r="K112">
        <f t="shared" si="13"/>
        <v>13436819.921878276</v>
      </c>
      <c r="O112" s="1">
        <v>81</v>
      </c>
      <c r="P112" s="1">
        <v>6829.9500797316696</v>
      </c>
      <c r="Q112" s="1">
        <v>1170.0499202683304</v>
      </c>
    </row>
    <row r="113" spans="1:17" x14ac:dyDescent="0.25">
      <c r="A113">
        <v>33000</v>
      </c>
      <c r="B113">
        <v>7500</v>
      </c>
      <c r="C113" s="1">
        <v>8604.4085684409547</v>
      </c>
      <c r="D113" s="1">
        <v>-1104.4085684409547</v>
      </c>
      <c r="E113">
        <f t="shared" si="7"/>
        <v>8604.4085684409547</v>
      </c>
      <c r="F113">
        <f t="shared" si="8"/>
        <v>1219718.2860457988</v>
      </c>
      <c r="G113">
        <f t="shared" si="9"/>
        <v>2293.8768115942039</v>
      </c>
      <c r="H113">
        <f t="shared" si="10"/>
        <v>5261870.8267695904</v>
      </c>
      <c r="I113">
        <f t="shared" si="11"/>
        <v>1089000000</v>
      </c>
      <c r="J113">
        <f t="shared" si="12"/>
        <v>136926.18247776289</v>
      </c>
      <c r="K113">
        <f t="shared" si="13"/>
        <v>539303.97984929755</v>
      </c>
      <c r="O113" s="1">
        <v>82</v>
      </c>
      <c r="P113" s="1">
        <v>7604.2592384411755</v>
      </c>
      <c r="Q113" s="1">
        <v>-3004.2592384411755</v>
      </c>
    </row>
    <row r="114" spans="1:17" x14ac:dyDescent="0.25">
      <c r="A114">
        <v>52000</v>
      </c>
      <c r="B114">
        <v>7500</v>
      </c>
      <c r="C114" s="1">
        <v>11669.382321666082</v>
      </c>
      <c r="D114" s="1">
        <v>-4169.3823216660821</v>
      </c>
      <c r="E114">
        <f t="shared" si="7"/>
        <v>11669.382321666082</v>
      </c>
      <c r="F114">
        <f t="shared" si="8"/>
        <v>17383748.944221649</v>
      </c>
      <c r="G114">
        <f t="shared" si="9"/>
        <v>21293.876811594204</v>
      </c>
      <c r="H114">
        <f t="shared" si="10"/>
        <v>453429189.66734934</v>
      </c>
      <c r="I114">
        <f t="shared" si="11"/>
        <v>2704000000</v>
      </c>
      <c r="J114">
        <f t="shared" si="12"/>
        <v>11799287.745581569</v>
      </c>
      <c r="K114">
        <f t="shared" si="13"/>
        <v>539303.97984929755</v>
      </c>
      <c r="O114" s="1">
        <v>83</v>
      </c>
      <c r="P114" s="1">
        <v>6829.9500797316696</v>
      </c>
      <c r="Q114" s="1">
        <v>-3079.9500797316696</v>
      </c>
    </row>
    <row r="115" spans="1:17" x14ac:dyDescent="0.25">
      <c r="A115">
        <v>57125</v>
      </c>
      <c r="B115">
        <v>10500</v>
      </c>
      <c r="C115" s="1">
        <v>12496.118662996545</v>
      </c>
      <c r="D115" s="1">
        <v>-1996.118662996545</v>
      </c>
      <c r="E115">
        <f t="shared" si="7"/>
        <v>12496.118662996545</v>
      </c>
      <c r="F115">
        <f t="shared" si="8"/>
        <v>3984489.7167631146</v>
      </c>
      <c r="G115">
        <f t="shared" si="9"/>
        <v>26418.876811594204</v>
      </c>
      <c r="H115">
        <f t="shared" si="10"/>
        <v>697957051.98618996</v>
      </c>
      <c r="I115">
        <f t="shared" si="11"/>
        <v>3263265625</v>
      </c>
      <c r="J115">
        <f t="shared" si="12"/>
        <v>18162474.490194712</v>
      </c>
      <c r="K115">
        <f t="shared" si="13"/>
        <v>5133064.8494145097</v>
      </c>
      <c r="O115" s="1">
        <v>84</v>
      </c>
      <c r="P115" s="1">
        <v>7475.2077119895912</v>
      </c>
      <c r="Q115" s="1">
        <v>3624.7922880104088</v>
      </c>
    </row>
    <row r="116" spans="1:17" x14ac:dyDescent="0.25">
      <c r="A116">
        <v>40000</v>
      </c>
      <c r="B116">
        <v>4500</v>
      </c>
      <c r="C116" s="1">
        <v>9733.6094248923182</v>
      </c>
      <c r="D116" s="1">
        <v>-5233.6094248923182</v>
      </c>
      <c r="E116">
        <f t="shared" si="7"/>
        <v>9733.6094248923182</v>
      </c>
      <c r="F116">
        <f t="shared" si="8"/>
        <v>27390667.612321701</v>
      </c>
      <c r="G116">
        <f t="shared" si="9"/>
        <v>9293.8768115942039</v>
      </c>
      <c r="H116">
        <f t="shared" si="10"/>
        <v>86376146.189088449</v>
      </c>
      <c r="I116">
        <f t="shared" si="11"/>
        <v>1600000000</v>
      </c>
      <c r="J116">
        <f t="shared" si="12"/>
        <v>2247709.2927942653</v>
      </c>
      <c r="K116">
        <f t="shared" si="13"/>
        <v>13945543.110284084</v>
      </c>
      <c r="O116" s="1">
        <v>85</v>
      </c>
      <c r="P116" s="1">
        <v>5539.4348152158254</v>
      </c>
      <c r="Q116" s="1">
        <v>1310.5651847841746</v>
      </c>
    </row>
    <row r="117" spans="1:17" x14ac:dyDescent="0.25">
      <c r="A117">
        <v>28000</v>
      </c>
      <c r="B117">
        <v>10000</v>
      </c>
      <c r="C117" s="1">
        <v>7797.8365281185525</v>
      </c>
      <c r="D117" s="1">
        <v>2202.1634718814475</v>
      </c>
      <c r="E117">
        <f t="shared" si="7"/>
        <v>7797.8365281185525</v>
      </c>
      <c r="F117">
        <f t="shared" si="8"/>
        <v>4849523.9568889514</v>
      </c>
      <c r="G117">
        <f t="shared" si="9"/>
        <v>-2706.1231884057961</v>
      </c>
      <c r="H117">
        <f t="shared" si="10"/>
        <v>7323102.7108275518</v>
      </c>
      <c r="I117">
        <f t="shared" si="11"/>
        <v>784000000</v>
      </c>
      <c r="J117">
        <f t="shared" si="12"/>
        <v>190564.25577474196</v>
      </c>
      <c r="K117">
        <f t="shared" si="13"/>
        <v>3117438.037820308</v>
      </c>
      <c r="O117" s="1">
        <v>86</v>
      </c>
      <c r="P117" s="1">
        <v>7313.8933039251115</v>
      </c>
      <c r="Q117" s="1">
        <v>-1813.8933039251115</v>
      </c>
    </row>
    <row r="118" spans="1:17" x14ac:dyDescent="0.25">
      <c r="A118">
        <v>51000</v>
      </c>
      <c r="B118">
        <v>10200</v>
      </c>
      <c r="C118" s="1">
        <v>11508.067913601604</v>
      </c>
      <c r="D118" s="1">
        <v>-1308.0679136016042</v>
      </c>
      <c r="E118">
        <f t="shared" si="7"/>
        <v>11508.067913601604</v>
      </c>
      <c r="F118">
        <f t="shared" si="8"/>
        <v>1711041.6665940539</v>
      </c>
      <c r="G118">
        <f t="shared" si="9"/>
        <v>20293.876811594204</v>
      </c>
      <c r="H118">
        <f t="shared" si="10"/>
        <v>411841436.0441609</v>
      </c>
      <c r="I118">
        <f t="shared" si="11"/>
        <v>2601000000</v>
      </c>
      <c r="J118">
        <f t="shared" si="12"/>
        <v>10717077.153774846</v>
      </c>
      <c r="K118">
        <f t="shared" si="13"/>
        <v>3863688.7624579887</v>
      </c>
      <c r="O118" s="1">
        <v>87</v>
      </c>
      <c r="P118" s="1">
        <v>11346.753505537123</v>
      </c>
      <c r="Q118" s="1">
        <v>6653.2464944628773</v>
      </c>
    </row>
    <row r="119" spans="1:17" x14ac:dyDescent="0.25">
      <c r="A119">
        <v>14725</v>
      </c>
      <c r="B119">
        <v>1700</v>
      </c>
      <c r="C119" s="1">
        <v>5656.3877610625741</v>
      </c>
      <c r="D119" s="1">
        <v>-3956.3877610625741</v>
      </c>
      <c r="E119">
        <f t="shared" si="7"/>
        <v>5656.3877610625741</v>
      </c>
      <c r="F119">
        <f t="shared" si="8"/>
        <v>15653004.115885727</v>
      </c>
      <c r="G119">
        <f t="shared" si="9"/>
        <v>-15981.123188405796</v>
      </c>
      <c r="H119">
        <f t="shared" si="10"/>
        <v>255396298.36300144</v>
      </c>
      <c r="I119">
        <f t="shared" si="11"/>
        <v>216825625</v>
      </c>
      <c r="J119">
        <f t="shared" si="12"/>
        <v>6646008.8635940244</v>
      </c>
      <c r="K119">
        <f t="shared" si="13"/>
        <v>42698032.965356551</v>
      </c>
      <c r="O119" s="1">
        <v>88</v>
      </c>
      <c r="P119" s="1">
        <v>10169.158326666417</v>
      </c>
      <c r="Q119" s="1">
        <v>-1469.1583266664165</v>
      </c>
    </row>
    <row r="120" spans="1:17" x14ac:dyDescent="0.25">
      <c r="A120">
        <v>18000</v>
      </c>
      <c r="B120">
        <v>13000</v>
      </c>
      <c r="C120" s="1">
        <v>6184.692447473748</v>
      </c>
      <c r="D120" s="1">
        <v>6815.307552526252</v>
      </c>
      <c r="E120">
        <f t="shared" si="7"/>
        <v>6184.692447473748</v>
      </c>
      <c r="F120">
        <f t="shared" si="8"/>
        <v>46448417.035521373</v>
      </c>
      <c r="G120">
        <f t="shared" si="9"/>
        <v>-12706.123188405796</v>
      </c>
      <c r="H120">
        <f t="shared" si="10"/>
        <v>161445566.47894347</v>
      </c>
      <c r="I120">
        <f t="shared" si="11"/>
        <v>324000000</v>
      </c>
      <c r="J120">
        <f t="shared" si="12"/>
        <v>4201191.1397477575</v>
      </c>
      <c r="K120">
        <f t="shared" si="13"/>
        <v>22711198.907385521</v>
      </c>
      <c r="O120" s="1">
        <v>89</v>
      </c>
      <c r="P120" s="1">
        <v>8604.4085684409547</v>
      </c>
      <c r="Q120" s="1">
        <v>4795.5914315590453</v>
      </c>
    </row>
    <row r="121" spans="1:17" x14ac:dyDescent="0.25">
      <c r="A121">
        <v>19000</v>
      </c>
      <c r="B121">
        <v>14600</v>
      </c>
      <c r="C121" s="1">
        <v>6346.0068555382277</v>
      </c>
      <c r="D121" s="1">
        <v>8253.9931444617723</v>
      </c>
      <c r="E121">
        <f t="shared" si="7"/>
        <v>6346.0068555382277</v>
      </c>
      <c r="F121">
        <f t="shared" si="8"/>
        <v>68128402.828821942</v>
      </c>
      <c r="G121">
        <f t="shared" si="9"/>
        <v>-11706.123188405796</v>
      </c>
      <c r="H121">
        <f t="shared" si="10"/>
        <v>137033320.10213187</v>
      </c>
      <c r="I121">
        <f t="shared" si="11"/>
        <v>361000000</v>
      </c>
      <c r="J121">
        <f t="shared" si="12"/>
        <v>3565927.407107715</v>
      </c>
      <c r="K121">
        <f t="shared" si="13"/>
        <v>40521204.704486966</v>
      </c>
      <c r="O121" s="1">
        <v>90</v>
      </c>
      <c r="P121" s="1">
        <v>12637.268770052968</v>
      </c>
      <c r="Q121" s="1">
        <v>-4337.2687700529677</v>
      </c>
    </row>
    <row r="122" spans="1:17" x14ac:dyDescent="0.25">
      <c r="A122">
        <v>15000</v>
      </c>
      <c r="B122">
        <v>3200</v>
      </c>
      <c r="C122" s="1">
        <v>5700.749223280307</v>
      </c>
      <c r="D122" s="1">
        <v>-2500.749223280307</v>
      </c>
      <c r="E122">
        <f t="shared" si="7"/>
        <v>5700.749223280307</v>
      </c>
      <c r="F122">
        <f t="shared" si="8"/>
        <v>6253746.6777370591</v>
      </c>
      <c r="G122">
        <f t="shared" si="9"/>
        <v>-15706.123188405796</v>
      </c>
      <c r="H122">
        <f t="shared" si="10"/>
        <v>246682305.60937825</v>
      </c>
      <c r="I122">
        <f t="shared" si="11"/>
        <v>225000000</v>
      </c>
      <c r="J122">
        <f t="shared" si="12"/>
        <v>6419250.3966582147</v>
      </c>
      <c r="K122">
        <f t="shared" si="13"/>
        <v>25344913.40013916</v>
      </c>
      <c r="O122" s="1">
        <v>91</v>
      </c>
      <c r="P122" s="1">
        <v>5728.6566158754613</v>
      </c>
      <c r="Q122" s="1">
        <v>-3228.6566158754613</v>
      </c>
    </row>
    <row r="123" spans="1:17" x14ac:dyDescent="0.25">
      <c r="A123">
        <v>41000</v>
      </c>
      <c r="B123">
        <v>9500</v>
      </c>
      <c r="C123" s="1">
        <v>9894.9238329567997</v>
      </c>
      <c r="D123" s="1">
        <v>-394.92383295679974</v>
      </c>
      <c r="E123">
        <f t="shared" si="7"/>
        <v>9894.9238329567997</v>
      </c>
      <c r="F123">
        <f t="shared" si="8"/>
        <v>155964.83383729027</v>
      </c>
      <c r="G123">
        <f t="shared" si="9"/>
        <v>10293.876811594204</v>
      </c>
      <c r="H123">
        <f t="shared" si="10"/>
        <v>105963899.81227686</v>
      </c>
      <c r="I123">
        <f t="shared" si="11"/>
        <v>1681000000</v>
      </c>
      <c r="J123">
        <f t="shared" si="12"/>
        <v>2757428.4431187478</v>
      </c>
      <c r="K123">
        <f t="shared" si="13"/>
        <v>1601811.2262261058</v>
      </c>
      <c r="O123" s="1">
        <v>92</v>
      </c>
      <c r="P123" s="1">
        <v>5620.0920192480662</v>
      </c>
      <c r="Q123" s="1">
        <v>-1470.0920192480662</v>
      </c>
    </row>
    <row r="124" spans="1:17" x14ac:dyDescent="0.25">
      <c r="A124">
        <v>21000</v>
      </c>
      <c r="B124">
        <v>10000</v>
      </c>
      <c r="C124" s="1">
        <v>6668.6356716671889</v>
      </c>
      <c r="D124" s="1">
        <v>3331.3643283328111</v>
      </c>
      <c r="E124">
        <f t="shared" si="7"/>
        <v>6668.6356716671889</v>
      </c>
      <c r="F124">
        <f t="shared" si="8"/>
        <v>11097988.288088322</v>
      </c>
      <c r="G124">
        <f t="shared" si="9"/>
        <v>-9706.1231884057961</v>
      </c>
      <c r="H124">
        <f t="shared" si="10"/>
        <v>94208827.348508701</v>
      </c>
      <c r="I124">
        <f t="shared" si="11"/>
        <v>441000000</v>
      </c>
      <c r="J124">
        <f t="shared" si="12"/>
        <v>2451533.9713227856</v>
      </c>
      <c r="K124">
        <f t="shared" si="13"/>
        <v>3117438.037820308</v>
      </c>
      <c r="O124" s="1">
        <v>93</v>
      </c>
      <c r="P124" s="1">
        <v>6829.9500797316696</v>
      </c>
      <c r="Q124" s="1">
        <v>-1239.9500797316696</v>
      </c>
    </row>
    <row r="125" spans="1:17" x14ac:dyDescent="0.25">
      <c r="A125">
        <v>25000</v>
      </c>
      <c r="B125">
        <v>12000</v>
      </c>
      <c r="C125" s="1">
        <v>7313.8933039251115</v>
      </c>
      <c r="D125" s="1">
        <v>4686.1066960748885</v>
      </c>
      <c r="E125">
        <f t="shared" si="7"/>
        <v>7313.8933039251115</v>
      </c>
      <c r="F125">
        <f t="shared" si="8"/>
        <v>21959595.966997907</v>
      </c>
      <c r="G125">
        <f t="shared" si="9"/>
        <v>-5706.1231884057961</v>
      </c>
      <c r="H125">
        <f t="shared" si="10"/>
        <v>32559841.841262329</v>
      </c>
      <c r="I125">
        <f t="shared" si="11"/>
        <v>625000000</v>
      </c>
      <c r="J125">
        <f t="shared" si="12"/>
        <v>847283.21773357783</v>
      </c>
      <c r="K125">
        <f t="shared" si="13"/>
        <v>14179945.284197116</v>
      </c>
      <c r="O125" s="1">
        <v>94</v>
      </c>
      <c r="P125" s="1">
        <v>6507.3212636027092</v>
      </c>
      <c r="Q125" s="1">
        <v>-6007.3212636027092</v>
      </c>
    </row>
    <row r="126" spans="1:17" x14ac:dyDescent="0.25">
      <c r="A126">
        <v>22000</v>
      </c>
      <c r="B126">
        <v>7142</v>
      </c>
      <c r="C126" s="1">
        <v>6829.9500797316696</v>
      </c>
      <c r="D126" s="1">
        <v>312.04992026833042</v>
      </c>
      <c r="E126">
        <f t="shared" si="7"/>
        <v>6829.9500797316696</v>
      </c>
      <c r="F126">
        <f t="shared" si="8"/>
        <v>97375.152739471378</v>
      </c>
      <c r="G126">
        <f t="shared" si="9"/>
        <v>-8706.1231884057961</v>
      </c>
      <c r="H126">
        <f t="shared" si="10"/>
        <v>75796580.971697107</v>
      </c>
      <c r="I126">
        <f t="shared" si="11"/>
        <v>484000000</v>
      </c>
      <c r="J126">
        <f t="shared" si="12"/>
        <v>1972404.2681779026</v>
      </c>
      <c r="K126">
        <f t="shared" si="13"/>
        <v>1193279.1827478488</v>
      </c>
      <c r="O126" s="1">
        <v>95</v>
      </c>
      <c r="P126" s="1">
        <v>5539.4348152158254</v>
      </c>
      <c r="Q126" s="1">
        <v>-2339.4348152158254</v>
      </c>
    </row>
    <row r="127" spans="1:17" x14ac:dyDescent="0.25">
      <c r="A127">
        <v>18000</v>
      </c>
      <c r="B127">
        <v>2500</v>
      </c>
      <c r="C127" s="1">
        <v>6184.692447473748</v>
      </c>
      <c r="D127" s="1">
        <v>-3684.692447473748</v>
      </c>
      <c r="E127">
        <f t="shared" si="7"/>
        <v>6184.692447473748</v>
      </c>
      <c r="F127">
        <f t="shared" si="8"/>
        <v>13576958.43247008</v>
      </c>
      <c r="G127">
        <f t="shared" si="9"/>
        <v>-12706.123188405796</v>
      </c>
      <c r="H127">
        <f t="shared" si="10"/>
        <v>161445566.47894347</v>
      </c>
      <c r="I127">
        <f t="shared" si="11"/>
        <v>324000000</v>
      </c>
      <c r="J127">
        <f t="shared" si="12"/>
        <v>4201191.1397477575</v>
      </c>
      <c r="K127">
        <f t="shared" si="13"/>
        <v>32883035.863907278</v>
      </c>
      <c r="O127" s="1">
        <v>96</v>
      </c>
      <c r="P127" s="1">
        <v>6346.0068555382277</v>
      </c>
      <c r="Q127" s="1">
        <v>-3746.0068555382277</v>
      </c>
    </row>
    <row r="128" spans="1:17" x14ac:dyDescent="0.25">
      <c r="A128">
        <v>29000</v>
      </c>
      <c r="B128">
        <v>3000</v>
      </c>
      <c r="C128" s="1">
        <v>7959.1509361830331</v>
      </c>
      <c r="D128" s="1">
        <v>-4959.1509361830331</v>
      </c>
      <c r="E128">
        <f t="shared" si="7"/>
        <v>7959.1509361830331</v>
      </c>
      <c r="F128">
        <f t="shared" si="8"/>
        <v>24593178.007845055</v>
      </c>
      <c r="G128">
        <f t="shared" si="9"/>
        <v>-1706.1231884057961</v>
      </c>
      <c r="H128">
        <f t="shared" si="10"/>
        <v>2910856.3340159594</v>
      </c>
      <c r="I128">
        <f t="shared" si="11"/>
        <v>841000000</v>
      </c>
      <c r="J128">
        <f t="shared" si="12"/>
        <v>75747.288118571189</v>
      </c>
      <c r="K128">
        <f t="shared" si="13"/>
        <v>27398662.675501477</v>
      </c>
      <c r="O128" s="1">
        <v>97</v>
      </c>
      <c r="P128" s="1">
        <v>7717.1793240863126</v>
      </c>
      <c r="Q128" s="1">
        <v>-6617.1793240863126</v>
      </c>
    </row>
    <row r="129" spans="1:17" x14ac:dyDescent="0.25">
      <c r="A129">
        <v>28000</v>
      </c>
      <c r="B129">
        <v>6000</v>
      </c>
      <c r="C129" s="1">
        <v>7797.8365281185525</v>
      </c>
      <c r="D129" s="1">
        <v>-1797.8365281185525</v>
      </c>
      <c r="E129">
        <f t="shared" si="7"/>
        <v>7797.8365281185525</v>
      </c>
      <c r="F129">
        <f t="shared" si="8"/>
        <v>3232216.1818373706</v>
      </c>
      <c r="G129">
        <f t="shared" si="9"/>
        <v>-2706.1231884057961</v>
      </c>
      <c r="H129">
        <f t="shared" si="10"/>
        <v>7323102.7108275518</v>
      </c>
      <c r="I129">
        <f t="shared" si="11"/>
        <v>784000000</v>
      </c>
      <c r="J129">
        <f t="shared" si="12"/>
        <v>190564.25577474196</v>
      </c>
      <c r="K129">
        <f t="shared" si="13"/>
        <v>4992423.545066691</v>
      </c>
      <c r="O129" s="1">
        <v>98</v>
      </c>
      <c r="P129" s="1">
        <v>6265.3496515059878</v>
      </c>
      <c r="Q129" s="1">
        <v>-5765.3496515059878</v>
      </c>
    </row>
    <row r="130" spans="1:17" x14ac:dyDescent="0.25">
      <c r="A130">
        <v>25000</v>
      </c>
      <c r="B130">
        <v>1600</v>
      </c>
      <c r="C130" s="1">
        <v>7313.8933039251115</v>
      </c>
      <c r="D130" s="1">
        <v>-5713.8933039251115</v>
      </c>
      <c r="E130">
        <f t="shared" si="7"/>
        <v>7313.8933039251115</v>
      </c>
      <c r="F130">
        <f t="shared" si="8"/>
        <v>32648576.688640226</v>
      </c>
      <c r="G130">
        <f t="shared" si="9"/>
        <v>-5706.1231884057961</v>
      </c>
      <c r="H130">
        <f t="shared" si="10"/>
        <v>32559841.841262329</v>
      </c>
      <c r="I130">
        <f t="shared" si="11"/>
        <v>625000000</v>
      </c>
      <c r="J130">
        <f t="shared" si="12"/>
        <v>847283.21773357783</v>
      </c>
      <c r="K130">
        <f t="shared" si="13"/>
        <v>44014907.603037715</v>
      </c>
      <c r="O130" s="1">
        <v>99</v>
      </c>
      <c r="P130" s="1">
        <v>5216.8059990868651</v>
      </c>
      <c r="Q130" s="1">
        <v>-516.80599908686509</v>
      </c>
    </row>
    <row r="131" spans="1:17" x14ac:dyDescent="0.25">
      <c r="A131">
        <v>18000</v>
      </c>
      <c r="B131">
        <v>8100</v>
      </c>
      <c r="C131" s="1">
        <v>6184.692447473748</v>
      </c>
      <c r="D131" s="1">
        <v>1915.307552526252</v>
      </c>
      <c r="E131">
        <f t="shared" ref="E131:E194" si="14">$P$24+$P$25*A131</f>
        <v>6184.692447473748</v>
      </c>
      <c r="F131">
        <f t="shared" ref="F131:F194" si="15">D131^2</f>
        <v>3668403.0207641018</v>
      </c>
      <c r="G131">
        <f t="shared" ref="G131:G194" si="16">A131-$A$555</f>
        <v>-12706.123188405796</v>
      </c>
      <c r="H131">
        <f t="shared" ref="H131:H194" si="17">G131^2</f>
        <v>161445566.47894347</v>
      </c>
      <c r="I131">
        <f t="shared" ref="I131:I194" si="18">A131^2</f>
        <v>324000000</v>
      </c>
      <c r="J131">
        <f t="shared" ref="J131:J194" si="19">(E131-$B$555)^2</f>
        <v>4201191.1397477575</v>
      </c>
      <c r="K131">
        <f t="shared" ref="K131:K194" si="20">(B131-$B$555)^2</f>
        <v>18056.153762340065</v>
      </c>
      <c r="O131" s="1">
        <v>100</v>
      </c>
      <c r="P131" s="1">
        <v>5216.8059990868651</v>
      </c>
      <c r="Q131" s="1">
        <v>-1016.8059990868651</v>
      </c>
    </row>
    <row r="132" spans="1:17" x14ac:dyDescent="0.25">
      <c r="A132">
        <v>21000</v>
      </c>
      <c r="B132">
        <v>3000</v>
      </c>
      <c r="C132" s="1">
        <v>6668.6356716671889</v>
      </c>
      <c r="D132" s="1">
        <v>-3668.6356716671889</v>
      </c>
      <c r="E132">
        <f t="shared" si="14"/>
        <v>6668.6356716671889</v>
      </c>
      <c r="F132">
        <f t="shared" si="15"/>
        <v>13458887.691428967</v>
      </c>
      <c r="G132">
        <f t="shared" si="16"/>
        <v>-9706.1231884057961</v>
      </c>
      <c r="H132">
        <f t="shared" si="17"/>
        <v>94208827.348508701</v>
      </c>
      <c r="I132">
        <f t="shared" si="18"/>
        <v>441000000</v>
      </c>
      <c r="J132">
        <f t="shared" si="19"/>
        <v>2451533.9713227856</v>
      </c>
      <c r="K132">
        <f t="shared" si="20"/>
        <v>27398662.675501477</v>
      </c>
      <c r="O132" s="1">
        <v>101</v>
      </c>
      <c r="P132" s="1">
        <v>6184.692447473748</v>
      </c>
      <c r="Q132" s="1">
        <v>-4084.692447473748</v>
      </c>
    </row>
    <row r="133" spans="1:17" x14ac:dyDescent="0.25">
      <c r="A133">
        <v>27000</v>
      </c>
      <c r="B133">
        <v>6300</v>
      </c>
      <c r="C133" s="1">
        <v>7636.5221200540718</v>
      </c>
      <c r="D133" s="1">
        <v>-1336.5221200540718</v>
      </c>
      <c r="E133">
        <f t="shared" si="14"/>
        <v>7636.5221200540718</v>
      </c>
      <c r="F133">
        <f t="shared" si="15"/>
        <v>1786291.3773938308</v>
      </c>
      <c r="G133">
        <f t="shared" si="16"/>
        <v>-3706.1231884057961</v>
      </c>
      <c r="H133">
        <f t="shared" si="17"/>
        <v>13735349.087639144</v>
      </c>
      <c r="I133">
        <f t="shared" si="18"/>
        <v>729000000</v>
      </c>
      <c r="J133">
        <f t="shared" si="19"/>
        <v>357425.8999293003</v>
      </c>
      <c r="K133">
        <f t="shared" si="20"/>
        <v>3741799.6320232125</v>
      </c>
      <c r="O133" s="1">
        <v>102</v>
      </c>
      <c r="P133" s="1">
        <v>6023.3780394092673</v>
      </c>
      <c r="Q133" s="1">
        <v>-5023.3780394092673</v>
      </c>
    </row>
    <row r="134" spans="1:17" x14ac:dyDescent="0.25">
      <c r="A134">
        <v>25000</v>
      </c>
      <c r="B134">
        <v>1500</v>
      </c>
      <c r="C134" s="1">
        <v>7313.8933039251115</v>
      </c>
      <c r="D134" s="1">
        <v>-5813.8933039251115</v>
      </c>
      <c r="E134">
        <f t="shared" si="14"/>
        <v>7313.8933039251115</v>
      </c>
      <c r="F134">
        <f t="shared" si="15"/>
        <v>33801355.349425249</v>
      </c>
      <c r="G134">
        <f t="shared" si="16"/>
        <v>-5706.1231884057961</v>
      </c>
      <c r="H134">
        <f t="shared" si="17"/>
        <v>32559841.841262329</v>
      </c>
      <c r="I134">
        <f t="shared" si="18"/>
        <v>625000000</v>
      </c>
      <c r="J134">
        <f t="shared" si="19"/>
        <v>847283.21773357783</v>
      </c>
      <c r="K134">
        <f t="shared" si="20"/>
        <v>45351782.240718871</v>
      </c>
      <c r="O134" s="1">
        <v>103</v>
      </c>
      <c r="P134" s="1">
        <v>5862.0636313447867</v>
      </c>
      <c r="Q134" s="1">
        <v>-3862.0636313447867</v>
      </c>
    </row>
    <row r="135" spans="1:17" x14ac:dyDescent="0.25">
      <c r="A135">
        <v>25000</v>
      </c>
      <c r="B135">
        <v>4500</v>
      </c>
      <c r="C135" s="1">
        <v>7313.8933039251115</v>
      </c>
      <c r="D135" s="1">
        <v>-2813.8933039251115</v>
      </c>
      <c r="E135">
        <f t="shared" si="14"/>
        <v>7313.8933039251115</v>
      </c>
      <c r="F135">
        <f t="shared" si="15"/>
        <v>7917995.5258745793</v>
      </c>
      <c r="G135">
        <f t="shared" si="16"/>
        <v>-5706.1231884057961</v>
      </c>
      <c r="H135">
        <f t="shared" si="17"/>
        <v>32559841.841262329</v>
      </c>
      <c r="I135">
        <f t="shared" si="18"/>
        <v>625000000</v>
      </c>
      <c r="J135">
        <f t="shared" si="19"/>
        <v>847283.21773357783</v>
      </c>
      <c r="K135">
        <f t="shared" si="20"/>
        <v>13945543.110284084</v>
      </c>
      <c r="O135" s="1">
        <v>104</v>
      </c>
      <c r="P135" s="1">
        <v>7797.8365281185525</v>
      </c>
      <c r="Q135" s="1">
        <v>-4297.8365281185525</v>
      </c>
    </row>
    <row r="136" spans="1:17" x14ac:dyDescent="0.25">
      <c r="A136">
        <v>16000</v>
      </c>
      <c r="B136">
        <v>10522</v>
      </c>
      <c r="C136" s="1">
        <v>5862.0636313447867</v>
      </c>
      <c r="D136" s="1">
        <v>4659.9363686552133</v>
      </c>
      <c r="E136">
        <f t="shared" si="14"/>
        <v>5862.0636313447867</v>
      </c>
      <c r="F136">
        <f t="shared" si="15"/>
        <v>21715006.959915537</v>
      </c>
      <c r="G136">
        <f t="shared" si="16"/>
        <v>-14706.123188405796</v>
      </c>
      <c r="H136">
        <f t="shared" si="17"/>
        <v>216270059.23256665</v>
      </c>
      <c r="I136">
        <f t="shared" si="18"/>
        <v>256000000</v>
      </c>
      <c r="J136">
        <f t="shared" si="19"/>
        <v>5627852.6345230108</v>
      </c>
      <c r="K136">
        <f t="shared" si="20"/>
        <v>5233236.4291246552</v>
      </c>
      <c r="O136" s="1">
        <v>105</v>
      </c>
      <c r="P136" s="1">
        <v>8604.4085684409547</v>
      </c>
      <c r="Q136" s="1">
        <v>4595.5914315590453</v>
      </c>
    </row>
    <row r="137" spans="1:17" x14ac:dyDescent="0.25">
      <c r="A137">
        <v>35000</v>
      </c>
      <c r="B137">
        <v>25000</v>
      </c>
      <c r="C137" s="1">
        <v>8927.037384569916</v>
      </c>
      <c r="D137" s="1">
        <v>16072.962615430084</v>
      </c>
      <c r="E137">
        <f t="shared" si="14"/>
        <v>8927.037384569916</v>
      </c>
      <c r="F137">
        <f t="shared" si="15"/>
        <v>258340127.2370131</v>
      </c>
      <c r="G137">
        <f t="shared" si="16"/>
        <v>4293.8768115942039</v>
      </c>
      <c r="H137">
        <f t="shared" si="17"/>
        <v>18437378.073146407</v>
      </c>
      <c r="I137">
        <f t="shared" si="18"/>
        <v>1225000000</v>
      </c>
      <c r="J137">
        <f t="shared" si="19"/>
        <v>479783.68864768377</v>
      </c>
      <c r="K137">
        <f t="shared" si="20"/>
        <v>281086242.38564628</v>
      </c>
      <c r="O137" s="1">
        <v>106</v>
      </c>
      <c r="P137" s="1">
        <v>12153.325545859527</v>
      </c>
      <c r="Q137" s="1">
        <v>1946.6744541404732</v>
      </c>
    </row>
    <row r="138" spans="1:17" x14ac:dyDescent="0.25">
      <c r="A138">
        <v>25000</v>
      </c>
      <c r="B138">
        <v>8000</v>
      </c>
      <c r="C138" s="1">
        <v>7313.8933039251115</v>
      </c>
      <c r="D138" s="1">
        <v>686.10669607488853</v>
      </c>
      <c r="E138">
        <f t="shared" si="14"/>
        <v>7313.8933039251115</v>
      </c>
      <c r="F138">
        <f t="shared" si="15"/>
        <v>470742.39839879947</v>
      </c>
      <c r="G138">
        <f t="shared" si="16"/>
        <v>-5706.1231884057961</v>
      </c>
      <c r="H138">
        <f t="shared" si="17"/>
        <v>32559841.841262329</v>
      </c>
      <c r="I138">
        <f t="shared" si="18"/>
        <v>625000000</v>
      </c>
      <c r="J138">
        <f t="shared" si="19"/>
        <v>847283.21773357783</v>
      </c>
      <c r="K138">
        <f t="shared" si="20"/>
        <v>54930.791443499649</v>
      </c>
      <c r="O138" s="1">
        <v>107</v>
      </c>
      <c r="P138" s="1">
        <v>12233.982749891766</v>
      </c>
      <c r="Q138" s="1">
        <v>-9233.9827498917657</v>
      </c>
    </row>
    <row r="139" spans="1:17" x14ac:dyDescent="0.25">
      <c r="A139">
        <v>29000</v>
      </c>
      <c r="B139">
        <v>5500</v>
      </c>
      <c r="C139" s="1">
        <v>7959.1509361830331</v>
      </c>
      <c r="D139" s="1">
        <v>-2459.1509361830331</v>
      </c>
      <c r="E139">
        <f t="shared" si="14"/>
        <v>7959.1509361830331</v>
      </c>
      <c r="F139">
        <f t="shared" si="15"/>
        <v>6047423.3269298878</v>
      </c>
      <c r="G139">
        <f t="shared" si="16"/>
        <v>-1706.1231884057961</v>
      </c>
      <c r="H139">
        <f t="shared" si="17"/>
        <v>2910856.3340159594</v>
      </c>
      <c r="I139">
        <f t="shared" si="18"/>
        <v>841000000</v>
      </c>
      <c r="J139">
        <f t="shared" si="19"/>
        <v>75747.288118571189</v>
      </c>
      <c r="K139">
        <f t="shared" si="20"/>
        <v>7476796.7334724888</v>
      </c>
      <c r="O139" s="1">
        <v>108</v>
      </c>
      <c r="P139" s="1">
        <v>6023.3780394092673</v>
      </c>
      <c r="Q139" s="1">
        <v>2226.6219605907327</v>
      </c>
    </row>
    <row r="140" spans="1:17" x14ac:dyDescent="0.25">
      <c r="A140">
        <v>31200</v>
      </c>
      <c r="B140">
        <v>8000</v>
      </c>
      <c r="C140" s="1">
        <v>8314.0426339248897</v>
      </c>
      <c r="D140" s="1">
        <v>-314.04263392488974</v>
      </c>
      <c r="E140">
        <f t="shared" si="14"/>
        <v>8314.0426339248897</v>
      </c>
      <c r="F140">
        <f t="shared" si="15"/>
        <v>98622.775922482309</v>
      </c>
      <c r="G140">
        <f t="shared" si="16"/>
        <v>493.8768115942039</v>
      </c>
      <c r="H140">
        <f t="shared" si="17"/>
        <v>243914.30503045677</v>
      </c>
      <c r="I140">
        <f t="shared" si="18"/>
        <v>973440000</v>
      </c>
      <c r="J140">
        <f t="shared" si="19"/>
        <v>6347.2205493195406</v>
      </c>
      <c r="K140">
        <f t="shared" si="20"/>
        <v>54930.791443499649</v>
      </c>
      <c r="O140" s="1">
        <v>109</v>
      </c>
      <c r="P140" s="1">
        <v>6346.0068555382277</v>
      </c>
      <c r="Q140" s="1">
        <v>5903.9931444617723</v>
      </c>
    </row>
    <row r="141" spans="1:17" x14ac:dyDescent="0.25">
      <c r="A141">
        <v>29000</v>
      </c>
      <c r="B141">
        <v>12400</v>
      </c>
      <c r="C141" s="1">
        <v>7959.1509361830331</v>
      </c>
      <c r="D141" s="1">
        <v>4440.8490638169669</v>
      </c>
      <c r="E141">
        <f t="shared" si="14"/>
        <v>7959.1509361830331</v>
      </c>
      <c r="F141">
        <f t="shared" si="15"/>
        <v>19721140.407604031</v>
      </c>
      <c r="G141">
        <f t="shared" si="16"/>
        <v>-1706.1231884057961</v>
      </c>
      <c r="H141">
        <f t="shared" si="17"/>
        <v>2910856.3340159594</v>
      </c>
      <c r="I141">
        <f t="shared" si="18"/>
        <v>841000000</v>
      </c>
      <c r="J141">
        <f t="shared" si="19"/>
        <v>75747.288118571189</v>
      </c>
      <c r="K141">
        <f t="shared" si="20"/>
        <v>17352446.733472478</v>
      </c>
      <c r="O141" s="1">
        <v>110</v>
      </c>
      <c r="P141" s="1">
        <v>6023.3780394092673</v>
      </c>
      <c r="Q141" s="1">
        <v>-5823.3780394092673</v>
      </c>
    </row>
    <row r="142" spans="1:17" x14ac:dyDescent="0.25">
      <c r="A142">
        <v>24400</v>
      </c>
      <c r="B142">
        <v>10500</v>
      </c>
      <c r="C142" s="1">
        <v>7217.1046590864225</v>
      </c>
      <c r="D142" s="1">
        <v>3282.8953409135775</v>
      </c>
      <c r="E142">
        <f t="shared" si="14"/>
        <v>7217.1046590864225</v>
      </c>
      <c r="F142">
        <f t="shared" si="15"/>
        <v>10777401.819392074</v>
      </c>
      <c r="G142">
        <f t="shared" si="16"/>
        <v>-6306.1231884057961</v>
      </c>
      <c r="H142">
        <f t="shared" si="17"/>
        <v>39767189.667349286</v>
      </c>
      <c r="I142">
        <f t="shared" si="18"/>
        <v>595360000</v>
      </c>
      <c r="J142">
        <f t="shared" si="19"/>
        <v>1034835.2607436049</v>
      </c>
      <c r="K142">
        <f t="shared" si="20"/>
        <v>5133064.8494145097</v>
      </c>
      <c r="O142" s="1">
        <v>111</v>
      </c>
      <c r="P142" s="1">
        <v>6265.3496515059878</v>
      </c>
      <c r="Q142" s="1">
        <v>5634.6503484940122</v>
      </c>
    </row>
    <row r="143" spans="1:17" x14ac:dyDescent="0.25">
      <c r="A143">
        <v>35000</v>
      </c>
      <c r="B143">
        <v>2500</v>
      </c>
      <c r="C143" s="1">
        <v>8927.037384569916</v>
      </c>
      <c r="D143" s="1">
        <v>-6427.037384569916</v>
      </c>
      <c r="E143">
        <f t="shared" si="14"/>
        <v>8927.037384569916</v>
      </c>
      <c r="F143">
        <f t="shared" si="15"/>
        <v>41306809.542659305</v>
      </c>
      <c r="G143">
        <f t="shared" si="16"/>
        <v>4293.8768115942039</v>
      </c>
      <c r="H143">
        <f t="shared" si="17"/>
        <v>18437378.073146407</v>
      </c>
      <c r="I143">
        <f t="shared" si="18"/>
        <v>1225000000</v>
      </c>
      <c r="J143">
        <f t="shared" si="19"/>
        <v>479783.68864768377</v>
      </c>
      <c r="K143">
        <f t="shared" si="20"/>
        <v>32883035.863907278</v>
      </c>
      <c r="O143" s="1">
        <v>112</v>
      </c>
      <c r="P143" s="1">
        <v>8604.4085684409547</v>
      </c>
      <c r="Q143" s="1">
        <v>-1104.4085684409547</v>
      </c>
    </row>
    <row r="144" spans="1:17" x14ac:dyDescent="0.25">
      <c r="A144">
        <v>45000</v>
      </c>
      <c r="B144">
        <v>8000</v>
      </c>
      <c r="C144" s="1">
        <v>10540.18146521472</v>
      </c>
      <c r="D144" s="1">
        <v>-2540.1814652147204</v>
      </c>
      <c r="E144">
        <f t="shared" si="14"/>
        <v>10540.18146521472</v>
      </c>
      <c r="F144">
        <f t="shared" si="15"/>
        <v>6452521.8762204042</v>
      </c>
      <c r="G144">
        <f t="shared" si="16"/>
        <v>14293.876811594204</v>
      </c>
      <c r="H144">
        <f t="shared" si="17"/>
        <v>204314914.30503049</v>
      </c>
      <c r="I144">
        <f t="shared" si="18"/>
        <v>2025000000</v>
      </c>
      <c r="J144">
        <f t="shared" si="19"/>
        <v>5316751.8094005324</v>
      </c>
      <c r="K144">
        <f t="shared" si="20"/>
        <v>54930.791443499649</v>
      </c>
      <c r="O144" s="1">
        <v>113</v>
      </c>
      <c r="P144" s="1">
        <v>11669.382321666082</v>
      </c>
      <c r="Q144" s="1">
        <v>-4169.3823216660821</v>
      </c>
    </row>
    <row r="145" spans="1:17" x14ac:dyDescent="0.25">
      <c r="A145">
        <v>36000</v>
      </c>
      <c r="B145">
        <v>5700</v>
      </c>
      <c r="C145" s="1">
        <v>9088.3517926343957</v>
      </c>
      <c r="D145" s="1">
        <v>-3388.3517926343957</v>
      </c>
      <c r="E145">
        <f t="shared" si="14"/>
        <v>9088.3517926343957</v>
      </c>
      <c r="F145">
        <f t="shared" si="15"/>
        <v>11480927.870648723</v>
      </c>
      <c r="G145">
        <f t="shared" si="16"/>
        <v>5293.8768115942039</v>
      </c>
      <c r="H145">
        <f t="shared" si="17"/>
        <v>28025131.696334813</v>
      </c>
      <c r="I145">
        <f t="shared" si="18"/>
        <v>1296000000</v>
      </c>
      <c r="J145">
        <f t="shared" si="19"/>
        <v>729279.45648022403</v>
      </c>
      <c r="K145">
        <f t="shared" si="20"/>
        <v>6423047.4581101704</v>
      </c>
      <c r="O145" s="1">
        <v>114</v>
      </c>
      <c r="P145" s="1">
        <v>12496.118662996545</v>
      </c>
      <c r="Q145" s="1">
        <v>-1996.118662996545</v>
      </c>
    </row>
    <row r="146" spans="1:17" x14ac:dyDescent="0.25">
      <c r="A146">
        <v>23500</v>
      </c>
      <c r="B146">
        <v>12600</v>
      </c>
      <c r="C146" s="1">
        <v>7071.921691828391</v>
      </c>
      <c r="D146" s="1">
        <v>5528.078308171609</v>
      </c>
      <c r="E146">
        <f t="shared" si="14"/>
        <v>7071.921691828391</v>
      </c>
      <c r="F146">
        <f t="shared" si="15"/>
        <v>30559649.781277478</v>
      </c>
      <c r="G146">
        <f t="shared" si="16"/>
        <v>-7206.1231884057961</v>
      </c>
      <c r="H146">
        <f t="shared" si="17"/>
        <v>51928211.406479716</v>
      </c>
      <c r="I146">
        <f t="shared" si="18"/>
        <v>552250000</v>
      </c>
      <c r="J146">
        <f t="shared" si="19"/>
        <v>1351293.4818950531</v>
      </c>
      <c r="K146">
        <f t="shared" si="20"/>
        <v>19058697.458110157</v>
      </c>
      <c r="O146" s="1">
        <v>115</v>
      </c>
      <c r="P146" s="1">
        <v>9733.6094248923182</v>
      </c>
      <c r="Q146" s="1">
        <v>-5233.6094248923182</v>
      </c>
    </row>
    <row r="147" spans="1:17" x14ac:dyDescent="0.25">
      <c r="A147">
        <v>35934</v>
      </c>
      <c r="B147">
        <v>22000</v>
      </c>
      <c r="C147" s="1">
        <v>9077.7050417021401</v>
      </c>
      <c r="D147" s="1">
        <v>12922.29495829786</v>
      </c>
      <c r="E147">
        <f t="shared" si="14"/>
        <v>9077.7050417021401</v>
      </c>
      <c r="F147">
        <f t="shared" si="15"/>
        <v>166985706.9892503</v>
      </c>
      <c r="G147">
        <f t="shared" si="16"/>
        <v>5227.8768115942039</v>
      </c>
      <c r="H147">
        <f t="shared" si="17"/>
        <v>27330695.957204379</v>
      </c>
      <c r="I147">
        <f t="shared" si="18"/>
        <v>1291252356</v>
      </c>
      <c r="J147">
        <f t="shared" si="19"/>
        <v>711208.61478424317</v>
      </c>
      <c r="K147">
        <f t="shared" si="20"/>
        <v>189492481.51608115</v>
      </c>
      <c r="O147" s="1">
        <v>116</v>
      </c>
      <c r="P147" s="1">
        <v>7797.8365281185525</v>
      </c>
      <c r="Q147" s="1">
        <v>2202.1634718814475</v>
      </c>
    </row>
    <row r="148" spans="1:17" x14ac:dyDescent="0.25">
      <c r="A148">
        <v>44272</v>
      </c>
      <c r="B148">
        <v>11700</v>
      </c>
      <c r="C148" s="1">
        <v>10422.744576143778</v>
      </c>
      <c r="D148" s="1">
        <v>1277.2554238562225</v>
      </c>
      <c r="E148">
        <f t="shared" si="14"/>
        <v>10422.744576143778</v>
      </c>
      <c r="F148">
        <f t="shared" si="15"/>
        <v>1631381.4177701385</v>
      </c>
      <c r="G148">
        <f t="shared" si="16"/>
        <v>13565.876811594204</v>
      </c>
      <c r="H148">
        <f t="shared" si="17"/>
        <v>184033013.66734931</v>
      </c>
      <c r="I148">
        <f t="shared" si="18"/>
        <v>1960009984</v>
      </c>
      <c r="J148">
        <f t="shared" si="19"/>
        <v>4788969.3306702506</v>
      </c>
      <c r="K148">
        <f t="shared" si="20"/>
        <v>12010569.197240595</v>
      </c>
      <c r="O148" s="1">
        <v>117</v>
      </c>
      <c r="P148" s="1">
        <v>11508.067913601604</v>
      </c>
      <c r="Q148" s="1">
        <v>-1308.0679136016042</v>
      </c>
    </row>
    <row r="149" spans="1:17" x14ac:dyDescent="0.25">
      <c r="A149">
        <v>35000</v>
      </c>
      <c r="B149">
        <v>15900</v>
      </c>
      <c r="C149" s="1">
        <v>8927.037384569916</v>
      </c>
      <c r="D149" s="1">
        <v>6972.962615430084</v>
      </c>
      <c r="E149">
        <f t="shared" si="14"/>
        <v>8927.037384569916</v>
      </c>
      <c r="F149">
        <f t="shared" si="15"/>
        <v>48622207.636185557</v>
      </c>
      <c r="G149">
        <f t="shared" si="16"/>
        <v>4293.8768115942039</v>
      </c>
      <c r="H149">
        <f t="shared" si="17"/>
        <v>18437378.073146407</v>
      </c>
      <c r="I149">
        <f t="shared" si="18"/>
        <v>1225000000</v>
      </c>
      <c r="J149">
        <f t="shared" si="19"/>
        <v>479783.68864768377</v>
      </c>
      <c r="K149">
        <f t="shared" si="20"/>
        <v>58761834.414631896</v>
      </c>
      <c r="O149" s="1">
        <v>118</v>
      </c>
      <c r="P149" s="1">
        <v>5656.3877610625741</v>
      </c>
      <c r="Q149" s="1">
        <v>-3956.3877610625741</v>
      </c>
    </row>
    <row r="150" spans="1:17" x14ac:dyDescent="0.25">
      <c r="A150">
        <v>50000</v>
      </c>
      <c r="B150">
        <v>16000</v>
      </c>
      <c r="C150" s="1">
        <v>11346.753505537123</v>
      </c>
      <c r="D150" s="1">
        <v>4653.2464944628773</v>
      </c>
      <c r="E150">
        <f t="shared" si="14"/>
        <v>11346.753505537123</v>
      </c>
      <c r="F150">
        <f t="shared" si="15"/>
        <v>21652702.938231055</v>
      </c>
      <c r="G150">
        <f t="shared" si="16"/>
        <v>19293.876811594204</v>
      </c>
      <c r="H150">
        <f t="shared" si="17"/>
        <v>372253682.42097253</v>
      </c>
      <c r="I150">
        <f t="shared" si="18"/>
        <v>2500000000</v>
      </c>
      <c r="J150">
        <f t="shared" si="19"/>
        <v>9686911.2384664863</v>
      </c>
      <c r="K150">
        <f t="shared" si="20"/>
        <v>60304959.776950732</v>
      </c>
      <c r="O150" s="1">
        <v>119</v>
      </c>
      <c r="P150" s="1">
        <v>6184.692447473748</v>
      </c>
      <c r="Q150" s="1">
        <v>6815.307552526252</v>
      </c>
    </row>
    <row r="151" spans="1:17" x14ac:dyDescent="0.25">
      <c r="A151">
        <v>32000</v>
      </c>
      <c r="B151">
        <v>3800</v>
      </c>
      <c r="C151" s="1">
        <v>8443.0941603764732</v>
      </c>
      <c r="D151" s="1">
        <v>-4643.0941603764732</v>
      </c>
      <c r="E151">
        <f t="shared" si="14"/>
        <v>8443.0941603764732</v>
      </c>
      <c r="F151">
        <f t="shared" si="15"/>
        <v>21558323.382122107</v>
      </c>
      <c r="G151">
        <f t="shared" si="16"/>
        <v>1293.8768115942039</v>
      </c>
      <c r="H151">
        <f t="shared" si="17"/>
        <v>1674117.203581183</v>
      </c>
      <c r="I151">
        <f t="shared" si="18"/>
        <v>1024000000</v>
      </c>
      <c r="J151">
        <f t="shared" si="19"/>
        <v>43564.444140383399</v>
      </c>
      <c r="K151">
        <f t="shared" si="20"/>
        <v>19663665.574052203</v>
      </c>
      <c r="O151" s="1">
        <v>120</v>
      </c>
      <c r="P151" s="1">
        <v>6346.0068555382277</v>
      </c>
      <c r="Q151" s="1">
        <v>8253.9931444617723</v>
      </c>
    </row>
    <row r="152" spans="1:17" x14ac:dyDescent="0.25">
      <c r="A152">
        <v>36000</v>
      </c>
      <c r="B152">
        <v>7250</v>
      </c>
      <c r="C152" s="1">
        <v>9088.3517926343957</v>
      </c>
      <c r="D152" s="1">
        <v>-1838.3517926343957</v>
      </c>
      <c r="E152">
        <f t="shared" si="14"/>
        <v>9088.3517926343957</v>
      </c>
      <c r="F152">
        <f t="shared" si="15"/>
        <v>3379537.313482096</v>
      </c>
      <c r="G152">
        <f t="shared" si="16"/>
        <v>5293.8768115942039</v>
      </c>
      <c r="H152">
        <f t="shared" si="17"/>
        <v>28025131.696334813</v>
      </c>
      <c r="I152">
        <f t="shared" si="18"/>
        <v>1296000000</v>
      </c>
      <c r="J152">
        <f t="shared" si="19"/>
        <v>729279.45648022403</v>
      </c>
      <c r="K152">
        <f t="shared" si="20"/>
        <v>968990.57405219658</v>
      </c>
      <c r="O152" s="1">
        <v>121</v>
      </c>
      <c r="P152" s="1">
        <v>5700.749223280307</v>
      </c>
      <c r="Q152" s="1">
        <v>-2500.749223280307</v>
      </c>
    </row>
    <row r="153" spans="1:17" x14ac:dyDescent="0.25">
      <c r="A153">
        <v>47000</v>
      </c>
      <c r="B153">
        <v>1800</v>
      </c>
      <c r="C153" s="1">
        <v>10862.810281343682</v>
      </c>
      <c r="D153" s="1">
        <v>-9062.8102813436817</v>
      </c>
      <c r="E153">
        <f t="shared" si="14"/>
        <v>10862.810281343682</v>
      </c>
      <c r="F153">
        <f t="shared" si="15"/>
        <v>82134530.195628747</v>
      </c>
      <c r="G153">
        <f t="shared" si="16"/>
        <v>16293.876811594204</v>
      </c>
      <c r="H153">
        <f t="shared" si="17"/>
        <v>265490421.55140731</v>
      </c>
      <c r="I153">
        <f t="shared" si="18"/>
        <v>2209000000</v>
      </c>
      <c r="J153">
        <f t="shared" si="19"/>
        <v>6908681.5515317535</v>
      </c>
      <c r="K153">
        <f t="shared" si="20"/>
        <v>41401158.327675395</v>
      </c>
      <c r="O153" s="1">
        <v>122</v>
      </c>
      <c r="P153" s="1">
        <v>9894.9238329567997</v>
      </c>
      <c r="Q153" s="1">
        <v>-394.92383295679974</v>
      </c>
    </row>
    <row r="154" spans="1:17" x14ac:dyDescent="0.25">
      <c r="A154">
        <v>25000</v>
      </c>
      <c r="B154">
        <v>2500</v>
      </c>
      <c r="C154" s="1">
        <v>7313.8933039251115</v>
      </c>
      <c r="D154" s="1">
        <v>-4813.8933039251115</v>
      </c>
      <c r="E154">
        <f t="shared" si="14"/>
        <v>7313.8933039251115</v>
      </c>
      <c r="F154">
        <f t="shared" si="15"/>
        <v>23173568.741575025</v>
      </c>
      <c r="G154">
        <f t="shared" si="16"/>
        <v>-5706.1231884057961</v>
      </c>
      <c r="H154">
        <f t="shared" si="17"/>
        <v>32559841.841262329</v>
      </c>
      <c r="I154">
        <f t="shared" si="18"/>
        <v>625000000</v>
      </c>
      <c r="J154">
        <f t="shared" si="19"/>
        <v>847283.21773357783</v>
      </c>
      <c r="K154">
        <f t="shared" si="20"/>
        <v>32883035.863907278</v>
      </c>
      <c r="O154" s="1">
        <v>123</v>
      </c>
      <c r="P154" s="1">
        <v>6668.6356716671889</v>
      </c>
      <c r="Q154" s="1">
        <v>3331.3643283328111</v>
      </c>
    </row>
    <row r="155" spans="1:17" x14ac:dyDescent="0.25">
      <c r="A155">
        <v>30000</v>
      </c>
      <c r="B155">
        <v>2000</v>
      </c>
      <c r="C155" s="1">
        <v>8120.4653442475137</v>
      </c>
      <c r="D155" s="1">
        <v>-6120.4653442475137</v>
      </c>
      <c r="E155">
        <f t="shared" si="14"/>
        <v>8120.4653442475137</v>
      </c>
      <c r="F155">
        <f t="shared" si="15"/>
        <v>37460096.030134834</v>
      </c>
      <c r="G155">
        <f t="shared" si="16"/>
        <v>-706.1231884057961</v>
      </c>
      <c r="H155">
        <f t="shared" si="17"/>
        <v>498609.95720436744</v>
      </c>
      <c r="I155">
        <f t="shared" si="18"/>
        <v>900000000</v>
      </c>
      <c r="J155">
        <f t="shared" si="19"/>
        <v>12974.996960787961</v>
      </c>
      <c r="K155">
        <f t="shared" si="20"/>
        <v>38867409.052313074</v>
      </c>
      <c r="O155" s="1">
        <v>124</v>
      </c>
      <c r="P155" s="1">
        <v>7313.8933039251115</v>
      </c>
      <c r="Q155" s="1">
        <v>4686.1066960748885</v>
      </c>
    </row>
    <row r="156" spans="1:17" x14ac:dyDescent="0.25">
      <c r="A156">
        <v>40000</v>
      </c>
      <c r="B156">
        <v>5000</v>
      </c>
      <c r="C156" s="1">
        <v>9733.6094248923182</v>
      </c>
      <c r="D156" s="1">
        <v>-4733.6094248923182</v>
      </c>
      <c r="E156">
        <f t="shared" si="14"/>
        <v>9733.6094248923182</v>
      </c>
      <c r="F156">
        <f t="shared" si="15"/>
        <v>22407058.187429383</v>
      </c>
      <c r="G156">
        <f t="shared" si="16"/>
        <v>9293.8768115942039</v>
      </c>
      <c r="H156">
        <f t="shared" si="17"/>
        <v>86376146.189088449</v>
      </c>
      <c r="I156">
        <f t="shared" si="18"/>
        <v>1600000000</v>
      </c>
      <c r="J156">
        <f t="shared" si="19"/>
        <v>2247709.2927942653</v>
      </c>
      <c r="K156">
        <f t="shared" si="20"/>
        <v>10461169.921878288</v>
      </c>
      <c r="O156" s="1">
        <v>125</v>
      </c>
      <c r="P156" s="1">
        <v>6829.9500797316696</v>
      </c>
      <c r="Q156" s="1">
        <v>312.04992026833042</v>
      </c>
    </row>
    <row r="157" spans="1:17" x14ac:dyDescent="0.25">
      <c r="A157">
        <v>51000</v>
      </c>
      <c r="B157">
        <v>17200</v>
      </c>
      <c r="C157" s="1">
        <v>11508.067913601604</v>
      </c>
      <c r="D157" s="1">
        <v>5691.9320863983958</v>
      </c>
      <c r="E157">
        <f t="shared" si="14"/>
        <v>11508.067913601604</v>
      </c>
      <c r="F157">
        <f t="shared" si="15"/>
        <v>32398090.876171596</v>
      </c>
      <c r="G157">
        <f t="shared" si="16"/>
        <v>20293.876811594204</v>
      </c>
      <c r="H157">
        <f t="shared" si="17"/>
        <v>411841436.0441609</v>
      </c>
      <c r="I157">
        <f t="shared" si="18"/>
        <v>2601000000</v>
      </c>
      <c r="J157">
        <f t="shared" si="19"/>
        <v>10717077.153774846</v>
      </c>
      <c r="K157">
        <f t="shared" si="20"/>
        <v>80382464.124776825</v>
      </c>
      <c r="O157" s="1">
        <v>126</v>
      </c>
      <c r="P157" s="1">
        <v>6184.692447473748</v>
      </c>
      <c r="Q157" s="1">
        <v>-3684.692447473748</v>
      </c>
    </row>
    <row r="158" spans="1:17" x14ac:dyDescent="0.25">
      <c r="A158">
        <v>14200</v>
      </c>
      <c r="B158">
        <v>6331</v>
      </c>
      <c r="C158" s="1">
        <v>5571.6976968287217</v>
      </c>
      <c r="D158" s="1">
        <v>759.30230317127825</v>
      </c>
      <c r="E158">
        <f t="shared" si="14"/>
        <v>5571.6976968287217</v>
      </c>
      <c r="F158">
        <f t="shared" si="15"/>
        <v>576539.9876012078</v>
      </c>
      <c r="G158">
        <f t="shared" si="16"/>
        <v>-16506.123188405796</v>
      </c>
      <c r="H158">
        <f t="shared" si="17"/>
        <v>272452102.71082753</v>
      </c>
      <c r="I158">
        <f t="shared" si="18"/>
        <v>201640000</v>
      </c>
      <c r="J158">
        <f t="shared" si="19"/>
        <v>7089840.7734452244</v>
      </c>
      <c r="K158">
        <f t="shared" si="20"/>
        <v>3622829.4943420533</v>
      </c>
      <c r="O158" s="1">
        <v>127</v>
      </c>
      <c r="P158" s="1">
        <v>7959.1509361830331</v>
      </c>
      <c r="Q158" s="1">
        <v>-4959.1509361830331</v>
      </c>
    </row>
    <row r="159" spans="1:17" x14ac:dyDescent="0.25">
      <c r="A159">
        <v>12000</v>
      </c>
      <c r="B159">
        <v>7937</v>
      </c>
      <c r="C159" s="1">
        <v>5216.8059990868651</v>
      </c>
      <c r="D159" s="1">
        <v>2720.1940009131349</v>
      </c>
      <c r="E159">
        <f t="shared" si="14"/>
        <v>5216.8059990868651</v>
      </c>
      <c r="F159">
        <f t="shared" si="15"/>
        <v>7399455.4026038079</v>
      </c>
      <c r="G159">
        <f t="shared" si="16"/>
        <v>-18706.123188405796</v>
      </c>
      <c r="H159">
        <f t="shared" si="17"/>
        <v>349919044.73981303</v>
      </c>
      <c r="I159">
        <f t="shared" si="18"/>
        <v>144000000</v>
      </c>
      <c r="J159">
        <f t="shared" si="19"/>
        <v>9105711.7420541644</v>
      </c>
      <c r="K159">
        <f t="shared" si="20"/>
        <v>88430.813182630183</v>
      </c>
      <c r="O159" s="1">
        <v>128</v>
      </c>
      <c r="P159" s="1">
        <v>7797.8365281185525</v>
      </c>
      <c r="Q159" s="1">
        <v>-1797.8365281185525</v>
      </c>
    </row>
    <row r="160" spans="1:17" x14ac:dyDescent="0.25">
      <c r="A160">
        <v>24000</v>
      </c>
      <c r="B160">
        <v>8850</v>
      </c>
      <c r="C160" s="1">
        <v>7152.5788958606299</v>
      </c>
      <c r="D160" s="1">
        <v>1697.4211041393701</v>
      </c>
      <c r="E160">
        <f t="shared" si="14"/>
        <v>7152.5788958606299</v>
      </c>
      <c r="F160">
        <f t="shared" si="15"/>
        <v>2881238.4047777182</v>
      </c>
      <c r="G160">
        <f t="shared" si="16"/>
        <v>-6706.1231884057961</v>
      </c>
      <c r="H160">
        <f t="shared" si="17"/>
        <v>44972088.218073919</v>
      </c>
      <c r="I160">
        <f t="shared" si="18"/>
        <v>576000000</v>
      </c>
      <c r="J160">
        <f t="shared" si="19"/>
        <v>1170278.8913833005</v>
      </c>
      <c r="K160">
        <f t="shared" si="20"/>
        <v>378996.37115364318</v>
      </c>
      <c r="O160" s="1">
        <v>129</v>
      </c>
      <c r="P160" s="1">
        <v>7313.8933039251115</v>
      </c>
      <c r="Q160" s="1">
        <v>-5713.8933039251115</v>
      </c>
    </row>
    <row r="161" spans="1:17" x14ac:dyDescent="0.25">
      <c r="A161">
        <v>17500</v>
      </c>
      <c r="B161">
        <v>6000</v>
      </c>
      <c r="C161" s="1">
        <v>6104.0352434415072</v>
      </c>
      <c r="D161" s="1">
        <v>-104.03524344150719</v>
      </c>
      <c r="E161">
        <f t="shared" si="14"/>
        <v>6104.0352434415072</v>
      </c>
      <c r="F161">
        <f t="shared" si="15"/>
        <v>10823.331877933664</v>
      </c>
      <c r="G161">
        <f t="shared" si="16"/>
        <v>-13206.123188405796</v>
      </c>
      <c r="H161">
        <f t="shared" si="17"/>
        <v>174401689.66734928</v>
      </c>
      <c r="I161">
        <f t="shared" si="18"/>
        <v>306250000</v>
      </c>
      <c r="J161">
        <f t="shared" si="19"/>
        <v>4538339.7597546773</v>
      </c>
      <c r="K161">
        <f t="shared" si="20"/>
        <v>4992423.545066691</v>
      </c>
      <c r="O161" s="1">
        <v>130</v>
      </c>
      <c r="P161" s="1">
        <v>6184.692447473748</v>
      </c>
      <c r="Q161" s="1">
        <v>1915.307552526252</v>
      </c>
    </row>
    <row r="162" spans="1:17" x14ac:dyDescent="0.25">
      <c r="A162">
        <v>20000</v>
      </c>
      <c r="B162">
        <v>6000</v>
      </c>
      <c r="C162" s="1">
        <v>6507.3212636027092</v>
      </c>
      <c r="D162" s="1">
        <v>-507.32126360270922</v>
      </c>
      <c r="E162">
        <f t="shared" si="14"/>
        <v>6507.3212636027092</v>
      </c>
      <c r="F162">
        <f t="shared" si="15"/>
        <v>257374.86450344959</v>
      </c>
      <c r="G162">
        <f t="shared" si="16"/>
        <v>-10706.123188405796</v>
      </c>
      <c r="H162">
        <f t="shared" si="17"/>
        <v>114621073.72532029</v>
      </c>
      <c r="I162">
        <f t="shared" si="18"/>
        <v>400000000</v>
      </c>
      <c r="J162">
        <f t="shared" si="19"/>
        <v>2982708.3509660535</v>
      </c>
      <c r="K162">
        <f t="shared" si="20"/>
        <v>4992423.545066691</v>
      </c>
      <c r="O162" s="1">
        <v>131</v>
      </c>
      <c r="P162" s="1">
        <v>6668.6356716671889</v>
      </c>
      <c r="Q162" s="1">
        <v>-3668.6356716671889</v>
      </c>
    </row>
    <row r="163" spans="1:17" x14ac:dyDescent="0.25">
      <c r="A163">
        <v>25700</v>
      </c>
      <c r="B163">
        <v>9250</v>
      </c>
      <c r="C163" s="1">
        <v>7426.8133895702476</v>
      </c>
      <c r="D163" s="1">
        <v>1823.1866104297524</v>
      </c>
      <c r="E163">
        <f t="shared" si="14"/>
        <v>7426.8133895702476</v>
      </c>
      <c r="F163">
        <f t="shared" si="15"/>
        <v>3324009.4164503296</v>
      </c>
      <c r="G163">
        <f t="shared" si="16"/>
        <v>-5006.1231884057961</v>
      </c>
      <c r="H163">
        <f t="shared" si="17"/>
        <v>25061269.377494212</v>
      </c>
      <c r="I163">
        <f t="shared" si="18"/>
        <v>660490000</v>
      </c>
      <c r="J163">
        <f t="shared" si="19"/>
        <v>652152.82869531447</v>
      </c>
      <c r="K163">
        <f t="shared" si="20"/>
        <v>1031497.8204290048</v>
      </c>
      <c r="O163" s="1">
        <v>132</v>
      </c>
      <c r="P163" s="1">
        <v>7636.5221200540718</v>
      </c>
      <c r="Q163" s="1">
        <v>-1336.5221200540718</v>
      </c>
    </row>
    <row r="164" spans="1:17" x14ac:dyDescent="0.25">
      <c r="A164">
        <v>15700</v>
      </c>
      <c r="B164">
        <v>3000</v>
      </c>
      <c r="C164" s="1">
        <v>5813.6693089254422</v>
      </c>
      <c r="D164" s="1">
        <v>-2813.6693089254422</v>
      </c>
      <c r="E164">
        <f t="shared" si="14"/>
        <v>5813.6693089254422</v>
      </c>
      <c r="F164">
        <f t="shared" si="15"/>
        <v>7916734.9799889755</v>
      </c>
      <c r="G164">
        <f t="shared" si="16"/>
        <v>-15006.123188405796</v>
      </c>
      <c r="H164">
        <f t="shared" si="17"/>
        <v>225183733.14561012</v>
      </c>
      <c r="I164">
        <f t="shared" si="18"/>
        <v>246490000</v>
      </c>
      <c r="J164">
        <f t="shared" si="19"/>
        <v>5859807.2721312447</v>
      </c>
      <c r="K164">
        <f t="shared" si="20"/>
        <v>27398662.675501477</v>
      </c>
      <c r="O164" s="1">
        <v>133</v>
      </c>
      <c r="P164" s="1">
        <v>7313.8933039251115</v>
      </c>
      <c r="Q164" s="1">
        <v>-5813.8933039251115</v>
      </c>
    </row>
    <row r="165" spans="1:17" x14ac:dyDescent="0.25">
      <c r="A165">
        <v>32000</v>
      </c>
      <c r="B165">
        <v>8800</v>
      </c>
      <c r="C165" s="1">
        <v>8443.0941603764732</v>
      </c>
      <c r="D165" s="1">
        <v>356.90583962352684</v>
      </c>
      <c r="E165">
        <f t="shared" si="14"/>
        <v>8443.0941603764732</v>
      </c>
      <c r="F165">
        <f t="shared" si="15"/>
        <v>127381.77835737467</v>
      </c>
      <c r="G165">
        <f t="shared" si="16"/>
        <v>1293.8768115942039</v>
      </c>
      <c r="H165">
        <f t="shared" si="17"/>
        <v>1674117.203581183</v>
      </c>
      <c r="I165">
        <f t="shared" si="18"/>
        <v>1024000000</v>
      </c>
      <c r="J165">
        <f t="shared" si="19"/>
        <v>43564.444140383399</v>
      </c>
      <c r="K165">
        <f t="shared" si="20"/>
        <v>319933.68999422295</v>
      </c>
      <c r="O165" s="1">
        <v>134</v>
      </c>
      <c r="P165" s="1">
        <v>7313.8933039251115</v>
      </c>
      <c r="Q165" s="1">
        <v>-2813.8933039251115</v>
      </c>
    </row>
    <row r="166" spans="1:17" x14ac:dyDescent="0.25">
      <c r="A166">
        <v>19000</v>
      </c>
      <c r="B166">
        <v>1650</v>
      </c>
      <c r="C166" s="1">
        <v>6346.0068555382277</v>
      </c>
      <c r="D166" s="1">
        <v>-4696.0068555382277</v>
      </c>
      <c r="E166">
        <f t="shared" si="14"/>
        <v>6346.0068555382277</v>
      </c>
      <c r="F166">
        <f t="shared" si="15"/>
        <v>22052480.387262031</v>
      </c>
      <c r="G166">
        <f t="shared" si="16"/>
        <v>-11706.123188405796</v>
      </c>
      <c r="H166">
        <f t="shared" si="17"/>
        <v>137033320.10213187</v>
      </c>
      <c r="I166">
        <f t="shared" si="18"/>
        <v>361000000</v>
      </c>
      <c r="J166">
        <f t="shared" si="19"/>
        <v>3565927.407107715</v>
      </c>
      <c r="K166">
        <f t="shared" si="20"/>
        <v>43353970.284197137</v>
      </c>
      <c r="O166" s="1">
        <v>135</v>
      </c>
      <c r="P166" s="1">
        <v>5862.0636313447867</v>
      </c>
      <c r="Q166" s="1">
        <v>4659.9363686552133</v>
      </c>
    </row>
    <row r="167" spans="1:17" x14ac:dyDescent="0.25">
      <c r="A167">
        <v>32000</v>
      </c>
      <c r="B167">
        <v>9900</v>
      </c>
      <c r="C167" s="1">
        <v>8443.0941603764732</v>
      </c>
      <c r="D167" s="1">
        <v>1456.9058396235268</v>
      </c>
      <c r="E167">
        <f t="shared" si="14"/>
        <v>8443.0941603764732</v>
      </c>
      <c r="F167">
        <f t="shared" si="15"/>
        <v>2122574.6255291337</v>
      </c>
      <c r="G167">
        <f t="shared" si="16"/>
        <v>1293.8768115942039</v>
      </c>
      <c r="H167">
        <f t="shared" si="17"/>
        <v>1674117.203581183</v>
      </c>
      <c r="I167">
        <f t="shared" si="18"/>
        <v>1024000000</v>
      </c>
      <c r="J167">
        <f t="shared" si="19"/>
        <v>43564.444140383399</v>
      </c>
      <c r="K167">
        <f t="shared" si="20"/>
        <v>2774312.6755014677</v>
      </c>
      <c r="O167" s="1">
        <v>136</v>
      </c>
      <c r="P167" s="1">
        <v>8927.037384569916</v>
      </c>
      <c r="Q167" s="1">
        <v>16072.962615430084</v>
      </c>
    </row>
    <row r="168" spans="1:17" x14ac:dyDescent="0.25">
      <c r="A168">
        <v>15000</v>
      </c>
      <c r="B168">
        <v>6000</v>
      </c>
      <c r="C168" s="1">
        <v>5700.749223280307</v>
      </c>
      <c r="D168" s="1">
        <v>299.25077671969302</v>
      </c>
      <c r="E168">
        <f t="shared" si="14"/>
        <v>5700.749223280307</v>
      </c>
      <c r="F168">
        <f t="shared" si="15"/>
        <v>89551.027367339571</v>
      </c>
      <c r="G168">
        <f t="shared" si="16"/>
        <v>-15706.123188405796</v>
      </c>
      <c r="H168">
        <f t="shared" si="17"/>
        <v>246682305.60937825</v>
      </c>
      <c r="I168">
        <f t="shared" si="18"/>
        <v>225000000</v>
      </c>
      <c r="J168">
        <f t="shared" si="19"/>
        <v>6419250.3966582147</v>
      </c>
      <c r="K168">
        <f t="shared" si="20"/>
        <v>4992423.545066691</v>
      </c>
      <c r="O168" s="1">
        <v>137</v>
      </c>
      <c r="P168" s="1">
        <v>7313.8933039251115</v>
      </c>
      <c r="Q168" s="1">
        <v>686.10669607488853</v>
      </c>
    </row>
    <row r="169" spans="1:17" x14ac:dyDescent="0.25">
      <c r="A169">
        <v>46000</v>
      </c>
      <c r="B169">
        <v>9500</v>
      </c>
      <c r="C169" s="1">
        <v>10701.4958732792</v>
      </c>
      <c r="D169" s="1">
        <v>-1201.4958732792002</v>
      </c>
      <c r="E169">
        <f t="shared" si="14"/>
        <v>10701.4958732792</v>
      </c>
      <c r="F169">
        <f t="shared" si="15"/>
        <v>1443592.3335069478</v>
      </c>
      <c r="G169">
        <f t="shared" si="16"/>
        <v>15293.876811594204</v>
      </c>
      <c r="H169">
        <f t="shared" si="17"/>
        <v>233902667.9282189</v>
      </c>
      <c r="I169">
        <f t="shared" si="18"/>
        <v>2116000000</v>
      </c>
      <c r="J169">
        <f t="shared" si="19"/>
        <v>6086694.3422169453</v>
      </c>
      <c r="K169">
        <f t="shared" si="20"/>
        <v>1601811.2262261058</v>
      </c>
      <c r="O169" s="1">
        <v>138</v>
      </c>
      <c r="P169" s="1">
        <v>7959.1509361830331</v>
      </c>
      <c r="Q169" s="1">
        <v>-2459.1509361830331</v>
      </c>
    </row>
    <row r="170" spans="1:17" x14ac:dyDescent="0.25">
      <c r="A170">
        <v>35500</v>
      </c>
      <c r="B170">
        <v>11200</v>
      </c>
      <c r="C170" s="1">
        <v>9007.6945886021567</v>
      </c>
      <c r="D170" s="1">
        <v>2192.3054113978433</v>
      </c>
      <c r="E170">
        <f t="shared" si="14"/>
        <v>9007.6945886021567</v>
      </c>
      <c r="F170">
        <f t="shared" si="15"/>
        <v>4806203.016844267</v>
      </c>
      <c r="G170">
        <f t="shared" si="16"/>
        <v>4793.8768115942039</v>
      </c>
      <c r="H170">
        <f t="shared" si="17"/>
        <v>22981254.88474061</v>
      </c>
      <c r="I170">
        <f t="shared" si="18"/>
        <v>1260250000</v>
      </c>
      <c r="J170">
        <f t="shared" si="19"/>
        <v>598025.98800165695</v>
      </c>
      <c r="K170">
        <f t="shared" si="20"/>
        <v>8794942.3856463935</v>
      </c>
      <c r="O170" s="1">
        <v>139</v>
      </c>
      <c r="P170" s="1">
        <v>8314.0426339248897</v>
      </c>
      <c r="Q170" s="1">
        <v>-314.04263392488974</v>
      </c>
    </row>
    <row r="171" spans="1:17" x14ac:dyDescent="0.25">
      <c r="A171">
        <v>16000</v>
      </c>
      <c r="B171">
        <v>4000</v>
      </c>
      <c r="C171" s="1">
        <v>5862.0636313447867</v>
      </c>
      <c r="D171" s="1">
        <v>-1862.0636313447867</v>
      </c>
      <c r="E171">
        <f t="shared" si="14"/>
        <v>5862.0636313447867</v>
      </c>
      <c r="F171">
        <f t="shared" si="15"/>
        <v>3467280.9671769338</v>
      </c>
      <c r="G171">
        <f t="shared" si="16"/>
        <v>-14706.123188405796</v>
      </c>
      <c r="H171">
        <f t="shared" si="17"/>
        <v>216270059.23256665</v>
      </c>
      <c r="I171">
        <f t="shared" si="18"/>
        <v>256000000</v>
      </c>
      <c r="J171">
        <f t="shared" si="19"/>
        <v>5627852.6345230108</v>
      </c>
      <c r="K171">
        <f t="shared" si="20"/>
        <v>17929916.298689883</v>
      </c>
      <c r="O171" s="1">
        <v>140</v>
      </c>
      <c r="P171" s="1">
        <v>7959.1509361830331</v>
      </c>
      <c r="Q171" s="1">
        <v>4440.8490638169669</v>
      </c>
    </row>
    <row r="172" spans="1:17" x14ac:dyDescent="0.25">
      <c r="A172">
        <v>20000</v>
      </c>
      <c r="B172">
        <v>9000</v>
      </c>
      <c r="C172" s="1">
        <v>6507.3212636027092</v>
      </c>
      <c r="D172" s="1">
        <v>2492.6787363972908</v>
      </c>
      <c r="E172">
        <f t="shared" si="14"/>
        <v>6507.3212636027092</v>
      </c>
      <c r="F172">
        <f t="shared" si="15"/>
        <v>6213447.2828871943</v>
      </c>
      <c r="G172">
        <f t="shared" si="16"/>
        <v>-10706.123188405796</v>
      </c>
      <c r="H172">
        <f t="shared" si="17"/>
        <v>114621073.72532029</v>
      </c>
      <c r="I172">
        <f t="shared" si="18"/>
        <v>400000000</v>
      </c>
      <c r="J172">
        <f t="shared" si="19"/>
        <v>2982708.3509660535</v>
      </c>
      <c r="K172">
        <f t="shared" si="20"/>
        <v>586184.41463190375</v>
      </c>
      <c r="O172" s="1">
        <v>141</v>
      </c>
      <c r="P172" s="1">
        <v>7217.1046590864225</v>
      </c>
      <c r="Q172" s="1">
        <v>3282.8953409135775</v>
      </c>
    </row>
    <row r="173" spans="1:17" x14ac:dyDescent="0.25">
      <c r="A173">
        <v>26000</v>
      </c>
      <c r="B173">
        <v>1000</v>
      </c>
      <c r="C173" s="1">
        <v>7475.2077119895912</v>
      </c>
      <c r="D173" s="1">
        <v>-6475.2077119895912</v>
      </c>
      <c r="E173">
        <f t="shared" si="14"/>
        <v>7475.2077119895912</v>
      </c>
      <c r="F173">
        <f t="shared" si="15"/>
        <v>41928314.913409479</v>
      </c>
      <c r="G173">
        <f t="shared" si="16"/>
        <v>-4706.1231884057961</v>
      </c>
      <c r="H173">
        <f t="shared" si="17"/>
        <v>22147595.464450736</v>
      </c>
      <c r="I173">
        <f t="shared" si="18"/>
        <v>676000000</v>
      </c>
      <c r="J173">
        <f t="shared" si="19"/>
        <v>576332.22058224608</v>
      </c>
      <c r="K173">
        <f t="shared" si="20"/>
        <v>52336155.429124668</v>
      </c>
      <c r="O173" s="1">
        <v>142</v>
      </c>
      <c r="P173" s="1">
        <v>8927.037384569916</v>
      </c>
      <c r="Q173" s="1">
        <v>-6427.037384569916</v>
      </c>
    </row>
    <row r="174" spans="1:17" x14ac:dyDescent="0.25">
      <c r="A174">
        <v>26000</v>
      </c>
      <c r="B174">
        <v>2300</v>
      </c>
      <c r="C174" s="1">
        <v>7475.2077119895912</v>
      </c>
      <c r="D174" s="1">
        <v>-5175.2077119895912</v>
      </c>
      <c r="E174">
        <f t="shared" si="14"/>
        <v>7475.2077119895912</v>
      </c>
      <c r="F174">
        <f t="shared" si="15"/>
        <v>26782774.862236541</v>
      </c>
      <c r="G174">
        <f t="shared" si="16"/>
        <v>-4706.1231884057961</v>
      </c>
      <c r="H174">
        <f t="shared" si="17"/>
        <v>22147595.464450736</v>
      </c>
      <c r="I174">
        <f t="shared" si="18"/>
        <v>676000000</v>
      </c>
      <c r="J174">
        <f t="shared" si="19"/>
        <v>576332.22058224608</v>
      </c>
      <c r="K174">
        <f t="shared" si="20"/>
        <v>35216785.139269598</v>
      </c>
      <c r="O174" s="1">
        <v>143</v>
      </c>
      <c r="P174" s="1">
        <v>10540.18146521472</v>
      </c>
      <c r="Q174" s="1">
        <v>-2540.1814652147204</v>
      </c>
    </row>
    <row r="175" spans="1:17" x14ac:dyDescent="0.25">
      <c r="A175">
        <v>27000</v>
      </c>
      <c r="B175">
        <v>2000</v>
      </c>
      <c r="C175" s="1">
        <v>7636.5221200540718</v>
      </c>
      <c r="D175" s="1">
        <v>-5636.5221200540718</v>
      </c>
      <c r="E175">
        <f t="shared" si="14"/>
        <v>7636.5221200540718</v>
      </c>
      <c r="F175">
        <f t="shared" si="15"/>
        <v>31770381.609858848</v>
      </c>
      <c r="G175">
        <f t="shared" si="16"/>
        <v>-3706.1231884057961</v>
      </c>
      <c r="H175">
        <f t="shared" si="17"/>
        <v>13735349.087639144</v>
      </c>
      <c r="I175">
        <f t="shared" si="18"/>
        <v>729000000</v>
      </c>
      <c r="J175">
        <f t="shared" si="19"/>
        <v>357425.8999293003</v>
      </c>
      <c r="K175">
        <f t="shared" si="20"/>
        <v>38867409.052313074</v>
      </c>
      <c r="O175" s="1">
        <v>144</v>
      </c>
      <c r="P175" s="1">
        <v>9088.3517926343957</v>
      </c>
      <c r="Q175" s="1">
        <v>-3388.3517926343957</v>
      </c>
    </row>
    <row r="176" spans="1:17" x14ac:dyDescent="0.25">
      <c r="A176">
        <v>26000</v>
      </c>
      <c r="B176">
        <v>6900</v>
      </c>
      <c r="C176" s="1">
        <v>7475.2077119895912</v>
      </c>
      <c r="D176" s="1">
        <v>-575.20771198959119</v>
      </c>
      <c r="E176">
        <f t="shared" si="14"/>
        <v>7475.2077119895912</v>
      </c>
      <c r="F176">
        <f t="shared" si="15"/>
        <v>330863.91193230049</v>
      </c>
      <c r="G176">
        <f t="shared" si="16"/>
        <v>-4706.1231884057961</v>
      </c>
      <c r="H176">
        <f t="shared" si="17"/>
        <v>22147595.464450736</v>
      </c>
      <c r="I176">
        <f t="shared" si="18"/>
        <v>676000000</v>
      </c>
      <c r="J176">
        <f t="shared" si="19"/>
        <v>576332.22058224608</v>
      </c>
      <c r="K176">
        <f t="shared" si="20"/>
        <v>1780551.805936255</v>
      </c>
      <c r="O176" s="1">
        <v>145</v>
      </c>
      <c r="P176" s="1">
        <v>7071.921691828391</v>
      </c>
      <c r="Q176" s="1">
        <v>5528.078308171609</v>
      </c>
    </row>
    <row r="177" spans="1:17" x14ac:dyDescent="0.25">
      <c r="A177">
        <v>18000</v>
      </c>
      <c r="B177">
        <v>2500</v>
      </c>
      <c r="C177" s="1">
        <v>6184.692447473748</v>
      </c>
      <c r="D177" s="1">
        <v>-3684.692447473748</v>
      </c>
      <c r="E177">
        <f t="shared" si="14"/>
        <v>6184.692447473748</v>
      </c>
      <c r="F177">
        <f t="shared" si="15"/>
        <v>13576958.43247008</v>
      </c>
      <c r="G177">
        <f t="shared" si="16"/>
        <v>-12706.123188405796</v>
      </c>
      <c r="H177">
        <f t="shared" si="17"/>
        <v>161445566.47894347</v>
      </c>
      <c r="I177">
        <f t="shared" si="18"/>
        <v>324000000</v>
      </c>
      <c r="J177">
        <f t="shared" si="19"/>
        <v>4201191.1397477575</v>
      </c>
      <c r="K177">
        <f t="shared" si="20"/>
        <v>32883035.863907278</v>
      </c>
      <c r="O177" s="1">
        <v>146</v>
      </c>
      <c r="P177" s="1">
        <v>9077.7050417021401</v>
      </c>
      <c r="Q177" s="1">
        <v>12922.29495829786</v>
      </c>
    </row>
    <row r="178" spans="1:17" x14ac:dyDescent="0.25">
      <c r="A178">
        <v>37000</v>
      </c>
      <c r="B178">
        <v>1500</v>
      </c>
      <c r="C178" s="1">
        <v>9249.6662006988772</v>
      </c>
      <c r="D178" s="1">
        <v>-7749.6662006988772</v>
      </c>
      <c r="E178">
        <f t="shared" si="14"/>
        <v>9249.6662006988772</v>
      </c>
      <c r="F178">
        <f t="shared" si="15"/>
        <v>60057326.222254567</v>
      </c>
      <c r="G178">
        <f t="shared" si="16"/>
        <v>6293.8768115942039</v>
      </c>
      <c r="H178">
        <f t="shared" si="17"/>
        <v>39612885.319523223</v>
      </c>
      <c r="I178">
        <f t="shared" si="18"/>
        <v>1369000000</v>
      </c>
      <c r="J178">
        <f t="shared" si="19"/>
        <v>1030819.9008111549</v>
      </c>
      <c r="K178">
        <f t="shared" si="20"/>
        <v>45351782.240718871</v>
      </c>
      <c r="O178" s="1">
        <v>147</v>
      </c>
      <c r="P178" s="1">
        <v>10422.744576143778</v>
      </c>
      <c r="Q178" s="1">
        <v>1277.2554238562225</v>
      </c>
    </row>
    <row r="179" spans="1:17" x14ac:dyDescent="0.25">
      <c r="A179">
        <v>20000</v>
      </c>
      <c r="B179">
        <v>2000</v>
      </c>
      <c r="C179" s="1">
        <v>6507.3212636027092</v>
      </c>
      <c r="D179" s="1">
        <v>-4507.3212636027092</v>
      </c>
      <c r="E179">
        <f t="shared" si="14"/>
        <v>6507.3212636027092</v>
      </c>
      <c r="F179">
        <f t="shared" si="15"/>
        <v>20315944.973325122</v>
      </c>
      <c r="G179">
        <f t="shared" si="16"/>
        <v>-10706.123188405796</v>
      </c>
      <c r="H179">
        <f t="shared" si="17"/>
        <v>114621073.72532029</v>
      </c>
      <c r="I179">
        <f t="shared" si="18"/>
        <v>400000000</v>
      </c>
      <c r="J179">
        <f t="shared" si="19"/>
        <v>2982708.3509660535</v>
      </c>
      <c r="K179">
        <f t="shared" si="20"/>
        <v>38867409.052313074</v>
      </c>
      <c r="O179" s="1">
        <v>148</v>
      </c>
      <c r="P179" s="1">
        <v>8927.037384569916</v>
      </c>
      <c r="Q179" s="1">
        <v>6972.962615430084</v>
      </c>
    </row>
    <row r="180" spans="1:17" x14ac:dyDescent="0.25">
      <c r="A180">
        <v>28000</v>
      </c>
      <c r="B180">
        <v>12500</v>
      </c>
      <c r="C180" s="1">
        <v>7797.8365281185525</v>
      </c>
      <c r="D180" s="1">
        <v>4702.1634718814475</v>
      </c>
      <c r="E180">
        <f t="shared" si="14"/>
        <v>7797.8365281185525</v>
      </c>
      <c r="F180">
        <f t="shared" si="15"/>
        <v>22110341.31629619</v>
      </c>
      <c r="G180">
        <f t="shared" si="16"/>
        <v>-2706.1231884057961</v>
      </c>
      <c r="H180">
        <f t="shared" si="17"/>
        <v>7323102.7108275518</v>
      </c>
      <c r="I180">
        <f t="shared" si="18"/>
        <v>784000000</v>
      </c>
      <c r="J180">
        <f t="shared" si="19"/>
        <v>190564.25577474196</v>
      </c>
      <c r="K180">
        <f t="shared" si="20"/>
        <v>18195572.095791318</v>
      </c>
      <c r="O180" s="1">
        <v>149</v>
      </c>
      <c r="P180" s="1">
        <v>11346.753505537123</v>
      </c>
      <c r="Q180" s="1">
        <v>4653.2464944628773</v>
      </c>
    </row>
    <row r="181" spans="1:17" x14ac:dyDescent="0.25">
      <c r="A181">
        <v>27000</v>
      </c>
      <c r="B181">
        <v>5000</v>
      </c>
      <c r="C181" s="1">
        <v>7636.5221200540718</v>
      </c>
      <c r="D181" s="1">
        <v>-2636.5221200540718</v>
      </c>
      <c r="E181">
        <f t="shared" si="14"/>
        <v>7636.5221200540718</v>
      </c>
      <c r="F181">
        <f t="shared" si="15"/>
        <v>6951248.8895344175</v>
      </c>
      <c r="G181">
        <f t="shared" si="16"/>
        <v>-3706.1231884057961</v>
      </c>
      <c r="H181">
        <f t="shared" si="17"/>
        <v>13735349.087639144</v>
      </c>
      <c r="I181">
        <f t="shared" si="18"/>
        <v>729000000</v>
      </c>
      <c r="J181">
        <f t="shared" si="19"/>
        <v>357425.8999293003</v>
      </c>
      <c r="K181">
        <f t="shared" si="20"/>
        <v>10461169.921878288</v>
      </c>
      <c r="O181" s="1">
        <v>150</v>
      </c>
      <c r="P181" s="1">
        <v>8443.0941603764732</v>
      </c>
      <c r="Q181" s="1">
        <v>-4643.0941603764732</v>
      </c>
    </row>
    <row r="182" spans="1:17" x14ac:dyDescent="0.25">
      <c r="A182">
        <v>54000</v>
      </c>
      <c r="B182">
        <v>5000</v>
      </c>
      <c r="C182" s="1">
        <v>11992.011137795045</v>
      </c>
      <c r="D182" s="1">
        <v>-6992.0111377950452</v>
      </c>
      <c r="E182">
        <f t="shared" si="14"/>
        <v>11992.011137795045</v>
      </c>
      <c r="F182">
        <f t="shared" si="15"/>
        <v>48888219.751049966</v>
      </c>
      <c r="G182">
        <f t="shared" si="16"/>
        <v>23293.876811594204</v>
      </c>
      <c r="H182">
        <f t="shared" si="17"/>
        <v>542604696.91372621</v>
      </c>
      <c r="I182">
        <f t="shared" si="18"/>
        <v>2916000000</v>
      </c>
      <c r="J182">
        <f t="shared" si="19"/>
        <v>14119842.958690228</v>
      </c>
      <c r="K182">
        <f t="shared" si="20"/>
        <v>10461169.921878288</v>
      </c>
      <c r="O182" s="1">
        <v>151</v>
      </c>
      <c r="P182" s="1">
        <v>9088.3517926343957</v>
      </c>
      <c r="Q182" s="1">
        <v>-1838.3517926343957</v>
      </c>
    </row>
    <row r="183" spans="1:17" x14ac:dyDescent="0.25">
      <c r="A183">
        <v>38000</v>
      </c>
      <c r="B183">
        <v>3000</v>
      </c>
      <c r="C183" s="1">
        <v>9410.9806087633569</v>
      </c>
      <c r="D183" s="1">
        <v>-6410.9806087633569</v>
      </c>
      <c r="E183">
        <f t="shared" si="14"/>
        <v>9410.9806087633569</v>
      </c>
      <c r="F183">
        <f t="shared" si="15"/>
        <v>41100672.365939781</v>
      </c>
      <c r="G183">
        <f t="shared" si="16"/>
        <v>7293.8768115942039</v>
      </c>
      <c r="H183">
        <f t="shared" si="17"/>
        <v>53200638.942711629</v>
      </c>
      <c r="I183">
        <f t="shared" si="18"/>
        <v>1444000000</v>
      </c>
      <c r="J183">
        <f t="shared" si="19"/>
        <v>1384405.0216404696</v>
      </c>
      <c r="K183">
        <f t="shared" si="20"/>
        <v>27398662.675501477</v>
      </c>
      <c r="O183" s="1">
        <v>152</v>
      </c>
      <c r="P183" s="1">
        <v>10862.810281343682</v>
      </c>
      <c r="Q183" s="1">
        <v>-9062.8102813436817</v>
      </c>
    </row>
    <row r="184" spans="1:17" x14ac:dyDescent="0.25">
      <c r="A184">
        <v>160000</v>
      </c>
      <c r="B184">
        <v>5000</v>
      </c>
      <c r="C184" s="1">
        <v>29091.338392629976</v>
      </c>
      <c r="D184" s="1">
        <v>-24091.338392629976</v>
      </c>
      <c r="E184">
        <f t="shared" si="14"/>
        <v>29091.338392629976</v>
      </c>
      <c r="F184">
        <f t="shared" si="15"/>
        <v>580392585.54820704</v>
      </c>
      <c r="G184">
        <f t="shared" si="16"/>
        <v>129293.87681159421</v>
      </c>
      <c r="H184">
        <f t="shared" si="17"/>
        <v>16716906580.971699</v>
      </c>
      <c r="I184">
        <f t="shared" si="18"/>
        <v>25600000000</v>
      </c>
      <c r="J184">
        <f t="shared" si="19"/>
        <v>435012997.53021818</v>
      </c>
      <c r="K184">
        <f t="shared" si="20"/>
        <v>10461169.921878288</v>
      </c>
      <c r="O184" s="1">
        <v>153</v>
      </c>
      <c r="P184" s="1">
        <v>7313.8933039251115</v>
      </c>
      <c r="Q184" s="1">
        <v>-4813.8933039251115</v>
      </c>
    </row>
    <row r="185" spans="1:17" x14ac:dyDescent="0.25">
      <c r="A185">
        <v>37400</v>
      </c>
      <c r="B185">
        <v>26000</v>
      </c>
      <c r="C185" s="1">
        <v>9314.1919639246698</v>
      </c>
      <c r="D185" s="1">
        <v>16685.80803607533</v>
      </c>
      <c r="E185">
        <f t="shared" si="14"/>
        <v>9314.1919639246698</v>
      </c>
      <c r="F185">
        <f t="shared" si="15"/>
        <v>278416189.81675607</v>
      </c>
      <c r="G185">
        <f t="shared" si="16"/>
        <v>6693.8768115942039</v>
      </c>
      <c r="H185">
        <f t="shared" si="17"/>
        <v>44807986.768798582</v>
      </c>
      <c r="I185">
        <f t="shared" si="18"/>
        <v>1398760000</v>
      </c>
      <c r="J185">
        <f t="shared" si="19"/>
        <v>1166008.5879630758</v>
      </c>
      <c r="K185">
        <f t="shared" si="20"/>
        <v>315617496.00883472</v>
      </c>
      <c r="O185" s="1">
        <v>154</v>
      </c>
      <c r="P185" s="1">
        <v>8120.4653442475137</v>
      </c>
      <c r="Q185" s="1">
        <v>-6120.4653442475137</v>
      </c>
    </row>
    <row r="186" spans="1:17" x14ac:dyDescent="0.25">
      <c r="A186">
        <v>30000</v>
      </c>
      <c r="B186">
        <v>12000</v>
      </c>
      <c r="C186" s="1">
        <v>8120.4653442475137</v>
      </c>
      <c r="D186" s="1">
        <v>3879.5346557524863</v>
      </c>
      <c r="E186">
        <f t="shared" si="14"/>
        <v>8120.4653442475137</v>
      </c>
      <c r="F186">
        <f t="shared" si="15"/>
        <v>15050789.145184562</v>
      </c>
      <c r="G186">
        <f t="shared" si="16"/>
        <v>-706.1231884057961</v>
      </c>
      <c r="H186">
        <f t="shared" si="17"/>
        <v>498609.95720436744</v>
      </c>
      <c r="I186">
        <f t="shared" si="18"/>
        <v>900000000</v>
      </c>
      <c r="J186">
        <f t="shared" si="19"/>
        <v>12974.996960787961</v>
      </c>
      <c r="K186">
        <f t="shared" si="20"/>
        <v>14179945.284197116</v>
      </c>
      <c r="O186" s="1">
        <v>155</v>
      </c>
      <c r="P186" s="1">
        <v>9733.6094248923182</v>
      </c>
      <c r="Q186" s="1">
        <v>-4733.6094248923182</v>
      </c>
    </row>
    <row r="187" spans="1:17" x14ac:dyDescent="0.25">
      <c r="A187">
        <v>60000</v>
      </c>
      <c r="B187">
        <v>25125</v>
      </c>
      <c r="C187" s="1">
        <v>12959.897586181927</v>
      </c>
      <c r="D187" s="1">
        <v>12165.102413818073</v>
      </c>
      <c r="E187">
        <f t="shared" si="14"/>
        <v>12959.897586181927</v>
      </c>
      <c r="F187">
        <f t="shared" si="15"/>
        <v>147989716.7386823</v>
      </c>
      <c r="G187">
        <f t="shared" si="16"/>
        <v>29293.876811594204</v>
      </c>
      <c r="H187">
        <f t="shared" si="17"/>
        <v>858131218.65285659</v>
      </c>
      <c r="I187">
        <f t="shared" si="18"/>
        <v>3600000000</v>
      </c>
      <c r="J187">
        <f t="shared" si="19"/>
        <v>22330580.83397745</v>
      </c>
      <c r="K187">
        <f t="shared" si="20"/>
        <v>285293274.08854485</v>
      </c>
      <c r="O187" s="1">
        <v>156</v>
      </c>
      <c r="P187" s="1">
        <v>11508.067913601604</v>
      </c>
      <c r="Q187" s="1">
        <v>5691.9320863983958</v>
      </c>
    </row>
    <row r="188" spans="1:17" x14ac:dyDescent="0.25">
      <c r="A188">
        <v>20000</v>
      </c>
      <c r="B188">
        <v>14000</v>
      </c>
      <c r="C188" s="1">
        <v>6507.3212636027092</v>
      </c>
      <c r="D188" s="1">
        <v>7492.6787363972908</v>
      </c>
      <c r="E188">
        <f t="shared" si="14"/>
        <v>6507.3212636027092</v>
      </c>
      <c r="F188">
        <f t="shared" si="15"/>
        <v>56140234.6468601</v>
      </c>
      <c r="G188">
        <f t="shared" si="16"/>
        <v>-10706.123188405796</v>
      </c>
      <c r="H188">
        <f t="shared" si="17"/>
        <v>114621073.72532029</v>
      </c>
      <c r="I188">
        <f t="shared" si="18"/>
        <v>400000000</v>
      </c>
      <c r="J188">
        <f t="shared" si="19"/>
        <v>2982708.3509660535</v>
      </c>
      <c r="K188">
        <f t="shared" si="20"/>
        <v>33242452.530573923</v>
      </c>
      <c r="O188" s="1">
        <v>157</v>
      </c>
      <c r="P188" s="1">
        <v>5571.6976968287217</v>
      </c>
      <c r="Q188" s="1">
        <v>759.30230317127825</v>
      </c>
    </row>
    <row r="189" spans="1:17" x14ac:dyDescent="0.25">
      <c r="A189">
        <v>35000</v>
      </c>
      <c r="B189">
        <v>6500</v>
      </c>
      <c r="C189" s="1">
        <v>8927.037384569916</v>
      </c>
      <c r="D189" s="1">
        <v>-2427.037384569916</v>
      </c>
      <c r="E189">
        <f t="shared" si="14"/>
        <v>8927.037384569916</v>
      </c>
      <c r="F189">
        <f t="shared" si="15"/>
        <v>5890510.4660999784</v>
      </c>
      <c r="G189">
        <f t="shared" si="16"/>
        <v>4293.8768115942039</v>
      </c>
      <c r="H189">
        <f t="shared" si="17"/>
        <v>18437378.073146407</v>
      </c>
      <c r="I189">
        <f t="shared" si="18"/>
        <v>1225000000</v>
      </c>
      <c r="J189">
        <f t="shared" si="19"/>
        <v>479783.68864768377</v>
      </c>
      <c r="K189">
        <f t="shared" si="20"/>
        <v>3008050.3566608932</v>
      </c>
      <c r="O189" s="1">
        <v>158</v>
      </c>
      <c r="P189" s="1">
        <v>5216.8059990868651</v>
      </c>
      <c r="Q189" s="1">
        <v>2720.1940009131349</v>
      </c>
    </row>
    <row r="190" spans="1:17" x14ac:dyDescent="0.25">
      <c r="A190">
        <v>46000</v>
      </c>
      <c r="B190">
        <v>11000</v>
      </c>
      <c r="C190" s="1">
        <v>10701.4958732792</v>
      </c>
      <c r="D190" s="1">
        <v>298.50412672079983</v>
      </c>
      <c r="E190">
        <f t="shared" si="14"/>
        <v>10701.4958732792</v>
      </c>
      <c r="F190">
        <f t="shared" si="15"/>
        <v>89104.713669347329</v>
      </c>
      <c r="G190">
        <f t="shared" si="16"/>
        <v>15293.876811594204</v>
      </c>
      <c r="H190">
        <f t="shared" si="17"/>
        <v>233902667.9282189</v>
      </c>
      <c r="I190">
        <f t="shared" si="18"/>
        <v>2116000000</v>
      </c>
      <c r="J190">
        <f t="shared" si="19"/>
        <v>6086694.3422169453</v>
      </c>
      <c r="K190">
        <f t="shared" si="20"/>
        <v>7648691.6610087119</v>
      </c>
      <c r="O190" s="1">
        <v>159</v>
      </c>
      <c r="P190" s="1">
        <v>7152.5788958606299</v>
      </c>
      <c r="Q190" s="1">
        <v>1697.4211041393701</v>
      </c>
    </row>
    <row r="191" spans="1:17" x14ac:dyDescent="0.25">
      <c r="A191">
        <v>41500</v>
      </c>
      <c r="B191">
        <v>15800</v>
      </c>
      <c r="C191" s="1">
        <v>9975.5810369890387</v>
      </c>
      <c r="D191" s="1">
        <v>5824.4189630109613</v>
      </c>
      <c r="E191">
        <f t="shared" si="14"/>
        <v>9975.5810369890387</v>
      </c>
      <c r="F191">
        <f t="shared" si="15"/>
        <v>33923856.256681681</v>
      </c>
      <c r="G191">
        <f t="shared" si="16"/>
        <v>10793.876811594204</v>
      </c>
      <c r="H191">
        <f t="shared" si="17"/>
        <v>116507776.62387106</v>
      </c>
      <c r="I191">
        <f t="shared" si="18"/>
        <v>1722250000</v>
      </c>
      <c r="J191">
        <f t="shared" si="19"/>
        <v>3031804.7719678781</v>
      </c>
      <c r="K191">
        <f t="shared" si="20"/>
        <v>57238709.052313052</v>
      </c>
      <c r="O191" s="1">
        <v>160</v>
      </c>
      <c r="P191" s="1">
        <v>6104.0352434415072</v>
      </c>
      <c r="Q191" s="1">
        <v>-104.03524344150719</v>
      </c>
    </row>
    <row r="192" spans="1:17" x14ac:dyDescent="0.25">
      <c r="A192">
        <v>17000</v>
      </c>
      <c r="B192">
        <v>5000</v>
      </c>
      <c r="C192" s="1">
        <v>6023.3780394092673</v>
      </c>
      <c r="D192" s="1">
        <v>-1023.3780394092673</v>
      </c>
      <c r="E192">
        <f t="shared" si="14"/>
        <v>6023.3780394092673</v>
      </c>
      <c r="F192">
        <f t="shared" si="15"/>
        <v>1047302.6115451559</v>
      </c>
      <c r="G192">
        <f t="shared" si="16"/>
        <v>-13706.123188405796</v>
      </c>
      <c r="H192">
        <f t="shared" si="17"/>
        <v>187857812.85575506</v>
      </c>
      <c r="I192">
        <f t="shared" si="18"/>
        <v>289000000</v>
      </c>
      <c r="J192">
        <f t="shared" si="19"/>
        <v>4888499.5488861902</v>
      </c>
      <c r="K192">
        <f t="shared" si="20"/>
        <v>10461169.921878288</v>
      </c>
      <c r="O192" s="1">
        <v>161</v>
      </c>
      <c r="P192" s="1">
        <v>6507.3212636027092</v>
      </c>
      <c r="Q192" s="1">
        <v>-507.32126360270922</v>
      </c>
    </row>
    <row r="193" spans="1:17" x14ac:dyDescent="0.25">
      <c r="A193">
        <v>19000</v>
      </c>
      <c r="B193">
        <v>14400</v>
      </c>
      <c r="C193" s="1">
        <v>6346.0068555382277</v>
      </c>
      <c r="D193" s="1">
        <v>8053.9931444617723</v>
      </c>
      <c r="E193">
        <f t="shared" si="14"/>
        <v>6346.0068555382277</v>
      </c>
      <c r="F193">
        <f t="shared" si="15"/>
        <v>64866805.571037225</v>
      </c>
      <c r="G193">
        <f t="shared" si="16"/>
        <v>-11706.123188405796</v>
      </c>
      <c r="H193">
        <f t="shared" si="17"/>
        <v>137033320.10213187</v>
      </c>
      <c r="I193">
        <f t="shared" si="18"/>
        <v>361000000</v>
      </c>
      <c r="J193">
        <f t="shared" si="19"/>
        <v>3565927.407107715</v>
      </c>
      <c r="K193">
        <f t="shared" si="20"/>
        <v>38014953.979849286</v>
      </c>
      <c r="O193" s="1">
        <v>162</v>
      </c>
      <c r="P193" s="1">
        <v>7426.8133895702476</v>
      </c>
      <c r="Q193" s="1">
        <v>1823.1866104297524</v>
      </c>
    </row>
    <row r="194" spans="1:17" x14ac:dyDescent="0.25">
      <c r="A194">
        <v>35000</v>
      </c>
      <c r="B194">
        <v>12500</v>
      </c>
      <c r="C194" s="1">
        <v>8927.037384569916</v>
      </c>
      <c r="D194" s="1">
        <v>3572.962615430084</v>
      </c>
      <c r="E194">
        <f t="shared" si="14"/>
        <v>8927.037384569916</v>
      </c>
      <c r="F194">
        <f t="shared" si="15"/>
        <v>12766061.851260986</v>
      </c>
      <c r="G194">
        <f t="shared" si="16"/>
        <v>4293.8768115942039</v>
      </c>
      <c r="H194">
        <f t="shared" si="17"/>
        <v>18437378.073146407</v>
      </c>
      <c r="I194">
        <f t="shared" si="18"/>
        <v>1225000000</v>
      </c>
      <c r="J194">
        <f t="shared" si="19"/>
        <v>479783.68864768377</v>
      </c>
      <c r="K194">
        <f t="shared" si="20"/>
        <v>18195572.095791318</v>
      </c>
      <c r="O194" s="1">
        <v>163</v>
      </c>
      <c r="P194" s="1">
        <v>5813.6693089254422</v>
      </c>
      <c r="Q194" s="1">
        <v>-2813.6693089254422</v>
      </c>
    </row>
    <row r="195" spans="1:17" x14ac:dyDescent="0.25">
      <c r="A195">
        <v>28300</v>
      </c>
      <c r="B195">
        <v>9000</v>
      </c>
      <c r="C195" s="1">
        <v>7846.2308505378969</v>
      </c>
      <c r="D195" s="1">
        <v>1153.7691494621031</v>
      </c>
      <c r="E195">
        <f t="shared" ref="E195:E258" si="21">$P$24+$P$25*A195</f>
        <v>7846.2308505378969</v>
      </c>
      <c r="F195">
        <f t="shared" ref="F195:F258" si="22">D195^2</f>
        <v>1331183.2502505048</v>
      </c>
      <c r="G195">
        <f t="shared" ref="G195:G258" si="23">A195-$A$555</f>
        <v>-2406.1231884057961</v>
      </c>
      <c r="H195">
        <f t="shared" ref="H195:H258" si="24">G195^2</f>
        <v>5789428.7977840742</v>
      </c>
      <c r="I195">
        <f t="shared" ref="I195:I258" si="25">A195^2</f>
        <v>800890000</v>
      </c>
      <c r="J195">
        <f t="shared" ref="J195:J258" si="26">(E195-$B$555)^2</f>
        <v>150654.47444555981</v>
      </c>
      <c r="K195">
        <f t="shared" ref="K195:K258" si="27">(B195-$B$555)^2</f>
        <v>586184.41463190375</v>
      </c>
      <c r="O195" s="1">
        <v>164</v>
      </c>
      <c r="P195" s="1">
        <v>8443.0941603764732</v>
      </c>
      <c r="Q195" s="1">
        <v>356.90583962352684</v>
      </c>
    </row>
    <row r="196" spans="1:17" x14ac:dyDescent="0.25">
      <c r="A196">
        <v>47000</v>
      </c>
      <c r="B196">
        <v>12000</v>
      </c>
      <c r="C196" s="1">
        <v>10862.810281343682</v>
      </c>
      <c r="D196" s="1">
        <v>1137.1897186563183</v>
      </c>
      <c r="E196">
        <f t="shared" si="21"/>
        <v>10862.810281343682</v>
      </c>
      <c r="F196">
        <f t="shared" si="22"/>
        <v>1293200.4562176364</v>
      </c>
      <c r="G196">
        <f t="shared" si="23"/>
        <v>16293.876811594204</v>
      </c>
      <c r="H196">
        <f t="shared" si="24"/>
        <v>265490421.55140731</v>
      </c>
      <c r="I196">
        <f t="shared" si="25"/>
        <v>2209000000</v>
      </c>
      <c r="J196">
        <f t="shared" si="26"/>
        <v>6908681.5515317535</v>
      </c>
      <c r="K196">
        <f t="shared" si="27"/>
        <v>14179945.284197116</v>
      </c>
      <c r="O196" s="1">
        <v>165</v>
      </c>
      <c r="P196" s="1">
        <v>6346.0068555382277</v>
      </c>
      <c r="Q196" s="1">
        <v>-4696.0068555382277</v>
      </c>
    </row>
    <row r="197" spans="1:17" x14ac:dyDescent="0.25">
      <c r="A197">
        <v>26000</v>
      </c>
      <c r="B197">
        <v>12240</v>
      </c>
      <c r="C197" s="1">
        <v>7475.2077119895912</v>
      </c>
      <c r="D197" s="1">
        <v>4764.7922880104088</v>
      </c>
      <c r="E197">
        <f t="shared" si="21"/>
        <v>7475.2077119895912</v>
      </c>
      <c r="F197">
        <f t="shared" si="22"/>
        <v>22703245.547883466</v>
      </c>
      <c r="G197">
        <f t="shared" si="23"/>
        <v>-4706.1231884057961</v>
      </c>
      <c r="H197">
        <f t="shared" si="24"/>
        <v>22147595.464450736</v>
      </c>
      <c r="I197">
        <f t="shared" si="25"/>
        <v>676000000</v>
      </c>
      <c r="J197">
        <f t="shared" si="26"/>
        <v>576332.22058224608</v>
      </c>
      <c r="K197">
        <f t="shared" si="27"/>
        <v>16045046.153762333</v>
      </c>
      <c r="O197" s="1">
        <v>166</v>
      </c>
      <c r="P197" s="1">
        <v>8443.0941603764732</v>
      </c>
      <c r="Q197" s="1">
        <v>1456.9058396235268</v>
      </c>
    </row>
    <row r="198" spans="1:17" x14ac:dyDescent="0.25">
      <c r="A198">
        <v>54000</v>
      </c>
      <c r="B198">
        <v>12500</v>
      </c>
      <c r="C198" s="1">
        <v>11992.011137795045</v>
      </c>
      <c r="D198" s="1">
        <v>507.98886220495478</v>
      </c>
      <c r="E198">
        <f t="shared" si="21"/>
        <v>11992.011137795045</v>
      </c>
      <c r="F198">
        <f t="shared" si="22"/>
        <v>258052.68412428454</v>
      </c>
      <c r="G198">
        <f t="shared" si="23"/>
        <v>23293.876811594204</v>
      </c>
      <c r="H198">
        <f t="shared" si="24"/>
        <v>542604696.91372621</v>
      </c>
      <c r="I198">
        <f t="shared" si="25"/>
        <v>2916000000</v>
      </c>
      <c r="J198">
        <f t="shared" si="26"/>
        <v>14119842.958690228</v>
      </c>
      <c r="K198">
        <f t="shared" si="27"/>
        <v>18195572.095791318</v>
      </c>
      <c r="O198" s="1">
        <v>167</v>
      </c>
      <c r="P198" s="1">
        <v>5700.749223280307</v>
      </c>
      <c r="Q198" s="1">
        <v>299.25077671969302</v>
      </c>
    </row>
    <row r="199" spans="1:17" x14ac:dyDescent="0.25">
      <c r="A199">
        <v>20000</v>
      </c>
      <c r="B199">
        <v>9700</v>
      </c>
      <c r="C199" s="1">
        <v>6507.3212636027092</v>
      </c>
      <c r="D199" s="1">
        <v>3192.6787363972908</v>
      </c>
      <c r="E199">
        <f t="shared" si="21"/>
        <v>6507.3212636027092</v>
      </c>
      <c r="F199">
        <f t="shared" si="22"/>
        <v>10193197.5138434</v>
      </c>
      <c r="G199">
        <f t="shared" si="23"/>
        <v>-10706.123188405796</v>
      </c>
      <c r="H199">
        <f t="shared" si="24"/>
        <v>114621073.72532029</v>
      </c>
      <c r="I199">
        <f t="shared" si="25"/>
        <v>400000000</v>
      </c>
      <c r="J199">
        <f t="shared" si="26"/>
        <v>2982708.3509660535</v>
      </c>
      <c r="K199">
        <f t="shared" si="27"/>
        <v>2148061.9508637865</v>
      </c>
      <c r="O199" s="1">
        <v>168</v>
      </c>
      <c r="P199" s="1">
        <v>10701.4958732792</v>
      </c>
      <c r="Q199" s="1">
        <v>-1201.4958732792002</v>
      </c>
    </row>
    <row r="200" spans="1:17" x14ac:dyDescent="0.25">
      <c r="A200">
        <v>16000</v>
      </c>
      <c r="B200">
        <v>4500</v>
      </c>
      <c r="C200" s="1">
        <v>5862.0636313447867</v>
      </c>
      <c r="D200" s="1">
        <v>-1362.0636313447867</v>
      </c>
      <c r="E200">
        <f t="shared" si="21"/>
        <v>5862.0636313447867</v>
      </c>
      <c r="F200">
        <f t="shared" si="22"/>
        <v>1855217.3358321469</v>
      </c>
      <c r="G200">
        <f t="shared" si="23"/>
        <v>-14706.123188405796</v>
      </c>
      <c r="H200">
        <f t="shared" si="24"/>
        <v>216270059.23256665</v>
      </c>
      <c r="I200">
        <f t="shared" si="25"/>
        <v>256000000</v>
      </c>
      <c r="J200">
        <f t="shared" si="26"/>
        <v>5627852.6345230108</v>
      </c>
      <c r="K200">
        <f t="shared" si="27"/>
        <v>13945543.110284084</v>
      </c>
      <c r="O200" s="1">
        <v>169</v>
      </c>
      <c r="P200" s="1">
        <v>9007.6945886021567</v>
      </c>
      <c r="Q200" s="1">
        <v>2192.3054113978433</v>
      </c>
    </row>
    <row r="201" spans="1:17" x14ac:dyDescent="0.25">
      <c r="A201">
        <v>26100</v>
      </c>
      <c r="B201">
        <v>6000</v>
      </c>
      <c r="C201" s="1">
        <v>7491.3391527960393</v>
      </c>
      <c r="D201" s="1">
        <v>-1491.3391527960393</v>
      </c>
      <c r="E201">
        <f t="shared" si="21"/>
        <v>7491.3391527960393</v>
      </c>
      <c r="F201">
        <f t="shared" si="22"/>
        <v>2224092.4686624082</v>
      </c>
      <c r="G201">
        <f t="shared" si="23"/>
        <v>-4606.1231884057961</v>
      </c>
      <c r="H201">
        <f t="shared" si="24"/>
        <v>21216370.826769575</v>
      </c>
      <c r="I201">
        <f t="shared" si="25"/>
        <v>681210000</v>
      </c>
      <c r="J201">
        <f t="shared" si="26"/>
        <v>552099.57807452395</v>
      </c>
      <c r="K201">
        <f t="shared" si="27"/>
        <v>4992423.545066691</v>
      </c>
      <c r="O201" s="1">
        <v>170</v>
      </c>
      <c r="P201" s="1">
        <v>5862.0636313447867</v>
      </c>
      <c r="Q201" s="1">
        <v>-1862.0636313447867</v>
      </c>
    </row>
    <row r="202" spans="1:17" x14ac:dyDescent="0.25">
      <c r="A202">
        <v>24000</v>
      </c>
      <c r="B202">
        <v>2000</v>
      </c>
      <c r="C202" s="1">
        <v>7152.5788958606299</v>
      </c>
      <c r="D202" s="1">
        <v>-5152.5788958606299</v>
      </c>
      <c r="E202">
        <f t="shared" si="21"/>
        <v>7152.5788958606299</v>
      </c>
      <c r="F202">
        <f t="shared" si="22"/>
        <v>26549069.278068349</v>
      </c>
      <c r="G202">
        <f t="shared" si="23"/>
        <v>-6706.1231884057961</v>
      </c>
      <c r="H202">
        <f t="shared" si="24"/>
        <v>44972088.218073919</v>
      </c>
      <c r="I202">
        <f t="shared" si="25"/>
        <v>576000000</v>
      </c>
      <c r="J202">
        <f t="shared" si="26"/>
        <v>1170278.8913833005</v>
      </c>
      <c r="K202">
        <f t="shared" si="27"/>
        <v>38867409.052313074</v>
      </c>
      <c r="O202" s="1">
        <v>171</v>
      </c>
      <c r="P202" s="1">
        <v>6507.3212636027092</v>
      </c>
      <c r="Q202" s="1">
        <v>2492.6787363972908</v>
      </c>
    </row>
    <row r="203" spans="1:17" x14ac:dyDescent="0.25">
      <c r="A203">
        <v>22000</v>
      </c>
      <c r="B203">
        <v>1500</v>
      </c>
      <c r="C203" s="1">
        <v>6829.9500797316696</v>
      </c>
      <c r="D203" s="1">
        <v>-5329.9500797316696</v>
      </c>
      <c r="E203">
        <f t="shared" si="21"/>
        <v>6829.9500797316696</v>
      </c>
      <c r="F203">
        <f t="shared" si="22"/>
        <v>28408367.852431633</v>
      </c>
      <c r="G203">
        <f t="shared" si="23"/>
        <v>-8706.1231884057961</v>
      </c>
      <c r="H203">
        <f t="shared" si="24"/>
        <v>75796580.971697107</v>
      </c>
      <c r="I203">
        <f t="shared" si="25"/>
        <v>484000000</v>
      </c>
      <c r="J203">
        <f t="shared" si="26"/>
        <v>1972404.2681779026</v>
      </c>
      <c r="K203">
        <f t="shared" si="27"/>
        <v>45351782.240718871</v>
      </c>
      <c r="O203" s="1">
        <v>172</v>
      </c>
      <c r="P203" s="1">
        <v>7475.2077119895912</v>
      </c>
      <c r="Q203" s="1">
        <v>-6475.2077119895912</v>
      </c>
    </row>
    <row r="204" spans="1:17" x14ac:dyDescent="0.25">
      <c r="A204">
        <v>18600</v>
      </c>
      <c r="B204">
        <v>3000</v>
      </c>
      <c r="C204" s="1">
        <v>6281.481092312436</v>
      </c>
      <c r="D204" s="1">
        <v>-3281.481092312436</v>
      </c>
      <c r="E204">
        <f t="shared" si="21"/>
        <v>6281.481092312436</v>
      </c>
      <c r="F204">
        <f t="shared" si="22"/>
        <v>10768118.159204017</v>
      </c>
      <c r="G204">
        <f t="shared" si="23"/>
        <v>-12106.123188405796</v>
      </c>
      <c r="H204">
        <f t="shared" si="24"/>
        <v>146558218.65285653</v>
      </c>
      <c r="I204">
        <f t="shared" si="25"/>
        <v>345960000</v>
      </c>
      <c r="J204">
        <f t="shared" si="26"/>
        <v>3813787.5389839248</v>
      </c>
      <c r="K204">
        <f t="shared" si="27"/>
        <v>27398662.675501477</v>
      </c>
      <c r="O204" s="1">
        <v>173</v>
      </c>
      <c r="P204" s="1">
        <v>7475.2077119895912</v>
      </c>
      <c r="Q204" s="1">
        <v>-5175.2077119895912</v>
      </c>
    </row>
    <row r="205" spans="1:17" x14ac:dyDescent="0.25">
      <c r="A205">
        <v>40400</v>
      </c>
      <c r="B205">
        <v>13500</v>
      </c>
      <c r="C205" s="1">
        <v>9798.1351881181108</v>
      </c>
      <c r="D205" s="1">
        <v>3701.8648118818892</v>
      </c>
      <c r="E205">
        <f t="shared" si="21"/>
        <v>9798.1351881181108</v>
      </c>
      <c r="F205">
        <f t="shared" si="22"/>
        <v>13703803.085449334</v>
      </c>
      <c r="G205">
        <f t="shared" si="23"/>
        <v>9693.8768115942039</v>
      </c>
      <c r="H205">
        <f t="shared" si="24"/>
        <v>93971247.638363808</v>
      </c>
      <c r="I205">
        <f t="shared" si="25"/>
        <v>1632160000</v>
      </c>
      <c r="J205">
        <f t="shared" si="26"/>
        <v>2445351.5917442515</v>
      </c>
      <c r="K205">
        <f t="shared" si="27"/>
        <v>27726825.718979724</v>
      </c>
      <c r="O205" s="1">
        <v>174</v>
      </c>
      <c r="P205" s="1">
        <v>7636.5221200540718</v>
      </c>
      <c r="Q205" s="1">
        <v>-5636.5221200540718</v>
      </c>
    </row>
    <row r="206" spans="1:17" x14ac:dyDescent="0.25">
      <c r="A206">
        <v>27000</v>
      </c>
      <c r="B206">
        <v>6000</v>
      </c>
      <c r="C206" s="1">
        <v>7636.5221200540718</v>
      </c>
      <c r="D206" s="1">
        <v>-1636.5221200540718</v>
      </c>
      <c r="E206">
        <f t="shared" si="21"/>
        <v>7636.5221200540718</v>
      </c>
      <c r="F206">
        <f t="shared" si="22"/>
        <v>2678204.649426274</v>
      </c>
      <c r="G206">
        <f t="shared" si="23"/>
        <v>-3706.1231884057961</v>
      </c>
      <c r="H206">
        <f t="shared" si="24"/>
        <v>13735349.087639144</v>
      </c>
      <c r="I206">
        <f t="shared" si="25"/>
        <v>729000000</v>
      </c>
      <c r="J206">
        <f t="shared" si="26"/>
        <v>357425.8999293003</v>
      </c>
      <c r="K206">
        <f t="shared" si="27"/>
        <v>4992423.545066691</v>
      </c>
      <c r="O206" s="1">
        <v>175</v>
      </c>
      <c r="P206" s="1">
        <v>7475.2077119895912</v>
      </c>
      <c r="Q206" s="1">
        <v>-575.20771198959119</v>
      </c>
    </row>
    <row r="207" spans="1:17" x14ac:dyDescent="0.25">
      <c r="A207">
        <v>35000</v>
      </c>
      <c r="B207">
        <v>2000</v>
      </c>
      <c r="C207" s="1">
        <v>8927.037384569916</v>
      </c>
      <c r="D207" s="1">
        <v>-6927.037384569916</v>
      </c>
      <c r="E207">
        <f t="shared" si="21"/>
        <v>8927.037384569916</v>
      </c>
      <c r="F207">
        <f t="shared" si="22"/>
        <v>47983846.927229218</v>
      </c>
      <c r="G207">
        <f t="shared" si="23"/>
        <v>4293.8768115942039</v>
      </c>
      <c r="H207">
        <f t="shared" si="24"/>
        <v>18437378.073146407</v>
      </c>
      <c r="I207">
        <f t="shared" si="25"/>
        <v>1225000000</v>
      </c>
      <c r="J207">
        <f t="shared" si="26"/>
        <v>479783.68864768377</v>
      </c>
      <c r="K207">
        <f t="shared" si="27"/>
        <v>38867409.052313074</v>
      </c>
      <c r="O207" s="1">
        <v>176</v>
      </c>
      <c r="P207" s="1">
        <v>6184.692447473748</v>
      </c>
      <c r="Q207" s="1">
        <v>-3684.692447473748</v>
      </c>
    </row>
    <row r="208" spans="1:17" x14ac:dyDescent="0.25">
      <c r="A208">
        <v>42000</v>
      </c>
      <c r="B208">
        <v>11600</v>
      </c>
      <c r="C208" s="1">
        <v>10056.238241021279</v>
      </c>
      <c r="D208" s="1">
        <v>1543.7617589787205</v>
      </c>
      <c r="E208">
        <f t="shared" si="21"/>
        <v>10056.238241021279</v>
      </c>
      <c r="F208">
        <f t="shared" si="22"/>
        <v>2383200.3684850731</v>
      </c>
      <c r="G208">
        <f t="shared" si="23"/>
        <v>11293.876811594204</v>
      </c>
      <c r="H208">
        <f t="shared" si="24"/>
        <v>127551653.43546526</v>
      </c>
      <c r="I208">
        <f t="shared" si="25"/>
        <v>1764000000</v>
      </c>
      <c r="J208">
        <f t="shared" si="26"/>
        <v>3319192.2699416112</v>
      </c>
      <c r="K208">
        <f t="shared" si="27"/>
        <v>11327443.834921755</v>
      </c>
      <c r="O208" s="1">
        <v>177</v>
      </c>
      <c r="P208" s="1">
        <v>9249.6662006988772</v>
      </c>
      <c r="Q208" s="1">
        <v>-7749.6662006988772</v>
      </c>
    </row>
    <row r="209" spans="1:17" x14ac:dyDescent="0.25">
      <c r="A209">
        <v>38000</v>
      </c>
      <c r="B209">
        <v>3000</v>
      </c>
      <c r="C209" s="1">
        <v>9410.9806087633569</v>
      </c>
      <c r="D209" s="1">
        <v>-6410.9806087633569</v>
      </c>
      <c r="E209">
        <f t="shared" si="21"/>
        <v>9410.9806087633569</v>
      </c>
      <c r="F209">
        <f t="shared" si="22"/>
        <v>41100672.365939781</v>
      </c>
      <c r="G209">
        <f t="shared" si="23"/>
        <v>7293.8768115942039</v>
      </c>
      <c r="H209">
        <f t="shared" si="24"/>
        <v>53200638.942711629</v>
      </c>
      <c r="I209">
        <f t="shared" si="25"/>
        <v>1444000000</v>
      </c>
      <c r="J209">
        <f t="shared" si="26"/>
        <v>1384405.0216404696</v>
      </c>
      <c r="K209">
        <f t="shared" si="27"/>
        <v>27398662.675501477</v>
      </c>
      <c r="O209" s="1">
        <v>178</v>
      </c>
      <c r="P209" s="1">
        <v>6507.3212636027092</v>
      </c>
      <c r="Q209" s="1">
        <v>-4507.3212636027092</v>
      </c>
    </row>
    <row r="210" spans="1:17" x14ac:dyDescent="0.25">
      <c r="A210">
        <v>23000</v>
      </c>
      <c r="B210">
        <v>3000</v>
      </c>
      <c r="C210" s="1">
        <v>6991.2644877961502</v>
      </c>
      <c r="D210" s="1">
        <v>-3991.2644877961502</v>
      </c>
      <c r="E210">
        <f t="shared" si="21"/>
        <v>6991.2644877961502</v>
      </c>
      <c r="F210">
        <f t="shared" si="22"/>
        <v>15930192.211542666</v>
      </c>
      <c r="G210">
        <f t="shared" si="23"/>
        <v>-7706.1231884057961</v>
      </c>
      <c r="H210">
        <f t="shared" si="24"/>
        <v>59384334.594885513</v>
      </c>
      <c r="I210">
        <f t="shared" si="25"/>
        <v>529000000</v>
      </c>
      <c r="J210">
        <f t="shared" si="26"/>
        <v>1545319.2415314068</v>
      </c>
      <c r="K210">
        <f t="shared" si="27"/>
        <v>27398662.675501477</v>
      </c>
      <c r="O210" s="1">
        <v>179</v>
      </c>
      <c r="P210" s="1">
        <v>7797.8365281185525</v>
      </c>
      <c r="Q210" s="1">
        <v>4702.1634718814475</v>
      </c>
    </row>
    <row r="211" spans="1:17" x14ac:dyDescent="0.25">
      <c r="A211">
        <v>28000</v>
      </c>
      <c r="B211">
        <v>8000</v>
      </c>
      <c r="C211" s="1">
        <v>7797.8365281185525</v>
      </c>
      <c r="D211" s="1">
        <v>202.16347188144755</v>
      </c>
      <c r="E211">
        <f t="shared" si="21"/>
        <v>7797.8365281185525</v>
      </c>
      <c r="F211">
        <f t="shared" si="22"/>
        <v>40870.069363160837</v>
      </c>
      <c r="G211">
        <f t="shared" si="23"/>
        <v>-2706.1231884057961</v>
      </c>
      <c r="H211">
        <f t="shared" si="24"/>
        <v>7323102.7108275518</v>
      </c>
      <c r="I211">
        <f t="shared" si="25"/>
        <v>784000000</v>
      </c>
      <c r="J211">
        <f t="shared" si="26"/>
        <v>190564.25577474196</v>
      </c>
      <c r="K211">
        <f t="shared" si="27"/>
        <v>54930.791443499649</v>
      </c>
      <c r="O211" s="1">
        <v>180</v>
      </c>
      <c r="P211" s="1">
        <v>7636.5221200540718</v>
      </c>
      <c r="Q211" s="1">
        <v>-2636.5221200540718</v>
      </c>
    </row>
    <row r="212" spans="1:17" x14ac:dyDescent="0.25">
      <c r="A212">
        <v>35000</v>
      </c>
      <c r="B212">
        <v>2000</v>
      </c>
      <c r="C212" s="1">
        <v>8927.037384569916</v>
      </c>
      <c r="D212" s="1">
        <v>-6927.037384569916</v>
      </c>
      <c r="E212">
        <f t="shared" si="21"/>
        <v>8927.037384569916</v>
      </c>
      <c r="F212">
        <f t="shared" si="22"/>
        <v>47983846.927229218</v>
      </c>
      <c r="G212">
        <f t="shared" si="23"/>
        <v>4293.8768115942039</v>
      </c>
      <c r="H212">
        <f t="shared" si="24"/>
        <v>18437378.073146407</v>
      </c>
      <c r="I212">
        <f t="shared" si="25"/>
        <v>1225000000</v>
      </c>
      <c r="J212">
        <f t="shared" si="26"/>
        <v>479783.68864768377</v>
      </c>
      <c r="K212">
        <f t="shared" si="27"/>
        <v>38867409.052313074</v>
      </c>
      <c r="O212" s="1">
        <v>181</v>
      </c>
      <c r="P212" s="1">
        <v>11992.011137795045</v>
      </c>
      <c r="Q212" s="1">
        <v>-6992.0111377950452</v>
      </c>
    </row>
    <row r="213" spans="1:17" x14ac:dyDescent="0.25">
      <c r="A213">
        <v>63000</v>
      </c>
      <c r="B213">
        <v>11300</v>
      </c>
      <c r="C213" s="1">
        <v>13443.840810375368</v>
      </c>
      <c r="D213" s="1">
        <v>-2143.8408103753682</v>
      </c>
      <c r="E213">
        <f t="shared" si="21"/>
        <v>13443.840810375368</v>
      </c>
      <c r="F213">
        <f t="shared" si="22"/>
        <v>4596053.4202309148</v>
      </c>
      <c r="G213">
        <f t="shared" si="23"/>
        <v>32293.876811594204</v>
      </c>
      <c r="H213">
        <f t="shared" si="24"/>
        <v>1042894479.5224218</v>
      </c>
      <c r="I213">
        <f t="shared" si="25"/>
        <v>3969000000</v>
      </c>
      <c r="J213">
        <f t="shared" si="26"/>
        <v>27138552.90434929</v>
      </c>
      <c r="K213">
        <f t="shared" si="27"/>
        <v>9398067.7479652334</v>
      </c>
      <c r="O213" s="1">
        <v>182</v>
      </c>
      <c r="P213" s="1">
        <v>9410.9806087633569</v>
      </c>
      <c r="Q213" s="1">
        <v>-6410.9806087633569</v>
      </c>
    </row>
    <row r="214" spans="1:17" x14ac:dyDescent="0.25">
      <c r="A214">
        <v>39000</v>
      </c>
      <c r="B214">
        <v>2500</v>
      </c>
      <c r="C214" s="1">
        <v>9572.2950168278367</v>
      </c>
      <c r="D214" s="1">
        <v>-7072.2950168278367</v>
      </c>
      <c r="E214">
        <f t="shared" si="21"/>
        <v>9572.2950168278367</v>
      </c>
      <c r="F214">
        <f t="shared" si="22"/>
        <v>50017356.805047847</v>
      </c>
      <c r="G214">
        <f t="shared" si="23"/>
        <v>8293.8768115942039</v>
      </c>
      <c r="H214">
        <f t="shared" si="24"/>
        <v>68788392.565900043</v>
      </c>
      <c r="I214">
        <f t="shared" si="25"/>
        <v>1521000000</v>
      </c>
      <c r="J214">
        <f t="shared" si="26"/>
        <v>1790034.8189681713</v>
      </c>
      <c r="K214">
        <f t="shared" si="27"/>
        <v>32883035.863907278</v>
      </c>
      <c r="O214" s="1">
        <v>183</v>
      </c>
      <c r="P214" s="1">
        <v>29091.338392629976</v>
      </c>
      <c r="Q214" s="1">
        <v>-24091.338392629976</v>
      </c>
    </row>
    <row r="215" spans="1:17" x14ac:dyDescent="0.25">
      <c r="A215">
        <v>76000</v>
      </c>
      <c r="B215">
        <v>24000</v>
      </c>
      <c r="C215" s="1">
        <v>15540.928115213614</v>
      </c>
      <c r="D215" s="1">
        <v>8459.0718847863864</v>
      </c>
      <c r="E215">
        <f t="shared" si="21"/>
        <v>15540.928115213614</v>
      </c>
      <c r="F215">
        <f t="shared" si="22"/>
        <v>71555897.151983514</v>
      </c>
      <c r="G215">
        <f t="shared" si="23"/>
        <v>45293.876811594208</v>
      </c>
      <c r="H215">
        <f t="shared" si="24"/>
        <v>2051535276.6238716</v>
      </c>
      <c r="I215">
        <f t="shared" si="25"/>
        <v>5776000000</v>
      </c>
      <c r="J215">
        <f t="shared" si="26"/>
        <v>53385744.898459569</v>
      </c>
      <c r="K215">
        <f t="shared" si="27"/>
        <v>248554988.76245797</v>
      </c>
      <c r="O215" s="1">
        <v>184</v>
      </c>
      <c r="P215" s="1">
        <v>9314.1919639246698</v>
      </c>
      <c r="Q215" s="1">
        <v>16685.80803607533</v>
      </c>
    </row>
    <row r="216" spans="1:17" x14ac:dyDescent="0.25">
      <c r="A216">
        <v>81000</v>
      </c>
      <c r="B216">
        <v>9000</v>
      </c>
      <c r="C216" s="1">
        <v>16347.500155536018</v>
      </c>
      <c r="D216" s="1">
        <v>-7347.5001555360177</v>
      </c>
      <c r="E216">
        <f t="shared" si="21"/>
        <v>16347.500155536018</v>
      </c>
      <c r="F216">
        <f t="shared" si="22"/>
        <v>53985758.535601802</v>
      </c>
      <c r="G216">
        <f t="shared" si="23"/>
        <v>50293.876811594208</v>
      </c>
      <c r="H216">
        <f t="shared" si="24"/>
        <v>2529474044.7398133</v>
      </c>
      <c r="I216">
        <f t="shared" si="25"/>
        <v>6561000000</v>
      </c>
      <c r="J216">
        <f t="shared" si="26"/>
        <v>65822829.184775598</v>
      </c>
      <c r="K216">
        <f t="shared" si="27"/>
        <v>586184.41463190375</v>
      </c>
      <c r="O216" s="1">
        <v>185</v>
      </c>
      <c r="P216" s="1">
        <v>8120.4653442475137</v>
      </c>
      <c r="Q216" s="1">
        <v>3879.5346557524863</v>
      </c>
    </row>
    <row r="217" spans="1:17" x14ac:dyDescent="0.25">
      <c r="A217">
        <v>49000</v>
      </c>
      <c r="B217">
        <v>9000</v>
      </c>
      <c r="C217" s="1">
        <v>11185.439097472641</v>
      </c>
      <c r="D217" s="1">
        <v>-2185.4390974726412</v>
      </c>
      <c r="E217">
        <f t="shared" si="21"/>
        <v>11185.439097472641</v>
      </c>
      <c r="F217">
        <f t="shared" si="22"/>
        <v>4776144.0487620328</v>
      </c>
      <c r="G217">
        <f t="shared" si="23"/>
        <v>18293.876811594204</v>
      </c>
      <c r="H217">
        <f t="shared" si="24"/>
        <v>334665928.79778409</v>
      </c>
      <c r="I217">
        <f t="shared" si="25"/>
        <v>2401000000</v>
      </c>
      <c r="J217">
        <f t="shared" si="26"/>
        <v>8708789.9996565133</v>
      </c>
      <c r="K217">
        <f t="shared" si="27"/>
        <v>586184.41463190375</v>
      </c>
      <c r="O217" s="1">
        <v>186</v>
      </c>
      <c r="P217" s="1">
        <v>12959.897586181927</v>
      </c>
      <c r="Q217" s="1">
        <v>12165.102413818073</v>
      </c>
    </row>
    <row r="218" spans="1:17" x14ac:dyDescent="0.25">
      <c r="A218">
        <v>47000</v>
      </c>
      <c r="B218">
        <v>15500</v>
      </c>
      <c r="C218" s="1">
        <v>10862.810281343682</v>
      </c>
      <c r="D218" s="1">
        <v>4637.1897186563183</v>
      </c>
      <c r="E218">
        <f t="shared" si="21"/>
        <v>10862.810281343682</v>
      </c>
      <c r="F218">
        <f t="shared" si="22"/>
        <v>21503528.486811865</v>
      </c>
      <c r="G218">
        <f t="shared" si="23"/>
        <v>16293.876811594204</v>
      </c>
      <c r="H218">
        <f t="shared" si="24"/>
        <v>265490421.55140731</v>
      </c>
      <c r="I218">
        <f t="shared" si="25"/>
        <v>2209000000</v>
      </c>
      <c r="J218">
        <f t="shared" si="26"/>
        <v>6908681.5515317535</v>
      </c>
      <c r="K218">
        <f t="shared" si="27"/>
        <v>52789332.965356529</v>
      </c>
      <c r="O218" s="1">
        <v>187</v>
      </c>
      <c r="P218" s="1">
        <v>6507.3212636027092</v>
      </c>
      <c r="Q218" s="1">
        <v>7492.6787363972908</v>
      </c>
    </row>
    <row r="219" spans="1:17" x14ac:dyDescent="0.25">
      <c r="A219">
        <v>55500</v>
      </c>
      <c r="B219">
        <v>27000</v>
      </c>
      <c r="C219" s="1">
        <v>12233.982749891766</v>
      </c>
      <c r="D219" s="1">
        <v>14766.017250108234</v>
      </c>
      <c r="E219">
        <f t="shared" si="21"/>
        <v>12233.982749891766</v>
      </c>
      <c r="F219">
        <f t="shared" si="22"/>
        <v>218035265.43049395</v>
      </c>
      <c r="G219">
        <f t="shared" si="23"/>
        <v>24793.876811594204</v>
      </c>
      <c r="H219">
        <f t="shared" si="24"/>
        <v>614736327.34850872</v>
      </c>
      <c r="I219">
        <f t="shared" si="25"/>
        <v>3080250000</v>
      </c>
      <c r="J219">
        <f t="shared" si="26"/>
        <v>15996876.644329976</v>
      </c>
      <c r="K219">
        <f t="shared" si="27"/>
        <v>352148749.6320231</v>
      </c>
      <c r="O219" s="1">
        <v>188</v>
      </c>
      <c r="P219" s="1">
        <v>8927.037384569916</v>
      </c>
      <c r="Q219" s="1">
        <v>-2427.037384569916</v>
      </c>
    </row>
    <row r="220" spans="1:17" x14ac:dyDescent="0.25">
      <c r="A220">
        <v>37000</v>
      </c>
      <c r="B220">
        <v>7300</v>
      </c>
      <c r="C220" s="1">
        <v>9249.6662006988772</v>
      </c>
      <c r="D220" s="1">
        <v>-1949.6662006988772</v>
      </c>
      <c r="E220">
        <f t="shared" si="21"/>
        <v>9249.6662006988772</v>
      </c>
      <c r="F220">
        <f t="shared" si="22"/>
        <v>3801198.2941475944</v>
      </c>
      <c r="G220">
        <f t="shared" si="23"/>
        <v>6293.8768115942039</v>
      </c>
      <c r="H220">
        <f t="shared" si="24"/>
        <v>39612885.319523223</v>
      </c>
      <c r="I220">
        <f t="shared" si="25"/>
        <v>1369000000</v>
      </c>
      <c r="J220">
        <f t="shared" si="26"/>
        <v>1030819.9008111549</v>
      </c>
      <c r="K220">
        <f t="shared" si="27"/>
        <v>873053.25521161675</v>
      </c>
      <c r="O220" s="1">
        <v>189</v>
      </c>
      <c r="P220" s="1">
        <v>10701.4958732792</v>
      </c>
      <c r="Q220" s="1">
        <v>298.50412672079983</v>
      </c>
    </row>
    <row r="221" spans="1:17" x14ac:dyDescent="0.25">
      <c r="A221">
        <v>63000</v>
      </c>
      <c r="B221">
        <v>11300</v>
      </c>
      <c r="C221" s="1">
        <v>13443.840810375368</v>
      </c>
      <c r="D221" s="1">
        <v>-2143.8408103753682</v>
      </c>
      <c r="E221">
        <f t="shared" si="21"/>
        <v>13443.840810375368</v>
      </c>
      <c r="F221">
        <f t="shared" si="22"/>
        <v>4596053.4202309148</v>
      </c>
      <c r="G221">
        <f t="shared" si="23"/>
        <v>32293.876811594204</v>
      </c>
      <c r="H221">
        <f t="shared" si="24"/>
        <v>1042894479.5224218</v>
      </c>
      <c r="I221">
        <f t="shared" si="25"/>
        <v>3969000000</v>
      </c>
      <c r="J221">
        <f t="shared" si="26"/>
        <v>27138552.90434929</v>
      </c>
      <c r="K221">
        <f t="shared" si="27"/>
        <v>9398067.7479652334</v>
      </c>
      <c r="O221" s="1">
        <v>190</v>
      </c>
      <c r="P221" s="1">
        <v>9975.5810369890387</v>
      </c>
      <c r="Q221" s="1">
        <v>5824.4189630109613</v>
      </c>
    </row>
    <row r="222" spans="1:17" x14ac:dyDescent="0.25">
      <c r="A222">
        <v>35000</v>
      </c>
      <c r="B222">
        <v>2000</v>
      </c>
      <c r="C222" s="1">
        <v>8927.037384569916</v>
      </c>
      <c r="D222" s="1">
        <v>-6927.037384569916</v>
      </c>
      <c r="E222">
        <f t="shared" si="21"/>
        <v>8927.037384569916</v>
      </c>
      <c r="F222">
        <f t="shared" si="22"/>
        <v>47983846.927229218</v>
      </c>
      <c r="G222">
        <f t="shared" si="23"/>
        <v>4293.8768115942039</v>
      </c>
      <c r="H222">
        <f t="shared" si="24"/>
        <v>18437378.073146407</v>
      </c>
      <c r="I222">
        <f t="shared" si="25"/>
        <v>1225000000</v>
      </c>
      <c r="J222">
        <f t="shared" si="26"/>
        <v>479783.68864768377</v>
      </c>
      <c r="K222">
        <f t="shared" si="27"/>
        <v>38867409.052313074</v>
      </c>
      <c r="O222" s="1">
        <v>191</v>
      </c>
      <c r="P222" s="1">
        <v>6023.3780394092673</v>
      </c>
      <c r="Q222" s="1">
        <v>-1023.3780394092673</v>
      </c>
    </row>
    <row r="223" spans="1:17" x14ac:dyDescent="0.25">
      <c r="A223">
        <v>50000</v>
      </c>
      <c r="B223">
        <v>1000</v>
      </c>
      <c r="C223" s="1">
        <v>11346.753505537123</v>
      </c>
      <c r="D223" s="1">
        <v>-10346.753505537123</v>
      </c>
      <c r="E223">
        <f t="shared" si="21"/>
        <v>11346.753505537123</v>
      </c>
      <c r="F223">
        <f t="shared" si="22"/>
        <v>107055308.10434474</v>
      </c>
      <c r="G223">
        <f t="shared" si="23"/>
        <v>19293.876811594204</v>
      </c>
      <c r="H223">
        <f t="shared" si="24"/>
        <v>372253682.42097253</v>
      </c>
      <c r="I223">
        <f t="shared" si="25"/>
        <v>2500000000</v>
      </c>
      <c r="J223">
        <f t="shared" si="26"/>
        <v>9686911.2384664863</v>
      </c>
      <c r="K223">
        <f t="shared" si="27"/>
        <v>52336155.429124668</v>
      </c>
      <c r="O223" s="1">
        <v>192</v>
      </c>
      <c r="P223" s="1">
        <v>6346.0068555382277</v>
      </c>
      <c r="Q223" s="1">
        <v>8053.9931444617723</v>
      </c>
    </row>
    <row r="224" spans="1:17" x14ac:dyDescent="0.25">
      <c r="A224">
        <v>50000</v>
      </c>
      <c r="B224">
        <v>2100</v>
      </c>
      <c r="C224" s="1">
        <v>11346.753505537123</v>
      </c>
      <c r="D224" s="1">
        <v>-9246.7535055371227</v>
      </c>
      <c r="E224">
        <f t="shared" si="21"/>
        <v>11346.753505537123</v>
      </c>
      <c r="F224">
        <f t="shared" si="22"/>
        <v>85502450.392163068</v>
      </c>
      <c r="G224">
        <f t="shared" si="23"/>
        <v>19293.876811594204</v>
      </c>
      <c r="H224">
        <f t="shared" si="24"/>
        <v>372253682.42097253</v>
      </c>
      <c r="I224">
        <f t="shared" si="25"/>
        <v>2500000000</v>
      </c>
      <c r="J224">
        <f t="shared" si="26"/>
        <v>9686911.2384664863</v>
      </c>
      <c r="K224">
        <f t="shared" si="27"/>
        <v>37630534.414631918</v>
      </c>
      <c r="O224" s="1">
        <v>193</v>
      </c>
      <c r="P224" s="1">
        <v>8927.037384569916</v>
      </c>
      <c r="Q224" s="1">
        <v>3572.962615430084</v>
      </c>
    </row>
    <row r="225" spans="1:17" x14ac:dyDescent="0.25">
      <c r="A225">
        <v>29000</v>
      </c>
      <c r="B225">
        <v>14000</v>
      </c>
      <c r="C225" s="1">
        <v>7959.1509361830331</v>
      </c>
      <c r="D225" s="1">
        <v>6040.8490638169669</v>
      </c>
      <c r="E225">
        <f t="shared" si="21"/>
        <v>7959.1509361830331</v>
      </c>
      <c r="F225">
        <f t="shared" si="22"/>
        <v>36491857.411818326</v>
      </c>
      <c r="G225">
        <f t="shared" si="23"/>
        <v>-1706.1231884057961</v>
      </c>
      <c r="H225">
        <f t="shared" si="24"/>
        <v>2910856.3340159594</v>
      </c>
      <c r="I225">
        <f t="shared" si="25"/>
        <v>841000000</v>
      </c>
      <c r="J225">
        <f t="shared" si="26"/>
        <v>75747.288118571189</v>
      </c>
      <c r="K225">
        <f t="shared" si="27"/>
        <v>33242452.530573923</v>
      </c>
      <c r="O225" s="1">
        <v>194</v>
      </c>
      <c r="P225" s="1">
        <v>7846.2308505378969</v>
      </c>
      <c r="Q225" s="1">
        <v>1153.7691494621031</v>
      </c>
    </row>
    <row r="226" spans="1:17" x14ac:dyDescent="0.25">
      <c r="A226">
        <v>25000</v>
      </c>
      <c r="B226">
        <v>11000</v>
      </c>
      <c r="C226" s="1">
        <v>7313.8933039251115</v>
      </c>
      <c r="D226" s="1">
        <v>3686.1066960748885</v>
      </c>
      <c r="E226">
        <f t="shared" si="21"/>
        <v>7313.8933039251115</v>
      </c>
      <c r="F226">
        <f t="shared" si="22"/>
        <v>13587382.57484813</v>
      </c>
      <c r="G226">
        <f t="shared" si="23"/>
        <v>-5706.1231884057961</v>
      </c>
      <c r="H226">
        <f t="shared" si="24"/>
        <v>32559841.841262329</v>
      </c>
      <c r="I226">
        <f t="shared" si="25"/>
        <v>625000000</v>
      </c>
      <c r="J226">
        <f t="shared" si="26"/>
        <v>847283.21773357783</v>
      </c>
      <c r="K226">
        <f t="shared" si="27"/>
        <v>7648691.6610087119</v>
      </c>
      <c r="O226" s="1">
        <v>195</v>
      </c>
      <c r="P226" s="1">
        <v>10862.810281343682</v>
      </c>
      <c r="Q226" s="1">
        <v>1137.1897186563183</v>
      </c>
    </row>
    <row r="227" spans="1:17" x14ac:dyDescent="0.25">
      <c r="A227">
        <v>24000</v>
      </c>
      <c r="B227">
        <v>6500</v>
      </c>
      <c r="C227" s="1">
        <v>7152.5788958606299</v>
      </c>
      <c r="D227" s="1">
        <v>-652.57889586062993</v>
      </c>
      <c r="E227">
        <f t="shared" si="21"/>
        <v>7152.5788958606299</v>
      </c>
      <c r="F227">
        <f t="shared" si="22"/>
        <v>425859.21532267891</v>
      </c>
      <c r="G227">
        <f t="shared" si="23"/>
        <v>-6706.1231884057961</v>
      </c>
      <c r="H227">
        <f t="shared" si="24"/>
        <v>44972088.218073919</v>
      </c>
      <c r="I227">
        <f t="shared" si="25"/>
        <v>576000000</v>
      </c>
      <c r="J227">
        <f t="shared" si="26"/>
        <v>1170278.8913833005</v>
      </c>
      <c r="K227">
        <f t="shared" si="27"/>
        <v>3008050.3566608932</v>
      </c>
      <c r="O227" s="1">
        <v>196</v>
      </c>
      <c r="P227" s="1">
        <v>7475.2077119895912</v>
      </c>
      <c r="Q227" s="1">
        <v>4764.7922880104088</v>
      </c>
    </row>
    <row r="228" spans="1:17" x14ac:dyDescent="0.25">
      <c r="A228">
        <v>25000</v>
      </c>
      <c r="B228">
        <v>3100</v>
      </c>
      <c r="C228" s="1">
        <v>7313.8933039251115</v>
      </c>
      <c r="D228" s="1">
        <v>-4213.8933039251115</v>
      </c>
      <c r="E228">
        <f t="shared" si="21"/>
        <v>7313.8933039251115</v>
      </c>
      <c r="F228">
        <f t="shared" si="22"/>
        <v>17756896.77686489</v>
      </c>
      <c r="G228">
        <f t="shared" si="23"/>
        <v>-5706.1231884057961</v>
      </c>
      <c r="H228">
        <f t="shared" si="24"/>
        <v>32559841.841262329</v>
      </c>
      <c r="I228">
        <f t="shared" si="25"/>
        <v>625000000</v>
      </c>
      <c r="J228">
        <f t="shared" si="26"/>
        <v>847283.21773357783</v>
      </c>
      <c r="K228">
        <f t="shared" si="27"/>
        <v>26361788.037820321</v>
      </c>
      <c r="O228" s="1">
        <v>197</v>
      </c>
      <c r="P228" s="1">
        <v>11992.011137795045</v>
      </c>
      <c r="Q228" s="1">
        <v>507.98886220495478</v>
      </c>
    </row>
    <row r="229" spans="1:17" x14ac:dyDescent="0.25">
      <c r="A229">
        <v>20000</v>
      </c>
      <c r="B229">
        <v>7000</v>
      </c>
      <c r="C229" s="1">
        <v>6507.3212636027092</v>
      </c>
      <c r="D229" s="1">
        <v>492.67873639729078</v>
      </c>
      <c r="E229">
        <f t="shared" si="21"/>
        <v>6507.3212636027092</v>
      </c>
      <c r="F229">
        <f t="shared" si="22"/>
        <v>242732.33729803114</v>
      </c>
      <c r="G229">
        <f t="shared" si="23"/>
        <v>-10706.123188405796</v>
      </c>
      <c r="H229">
        <f t="shared" si="24"/>
        <v>114621073.72532029</v>
      </c>
      <c r="I229">
        <f t="shared" si="25"/>
        <v>400000000</v>
      </c>
      <c r="J229">
        <f t="shared" si="26"/>
        <v>2982708.3509660535</v>
      </c>
      <c r="K229">
        <f t="shared" si="27"/>
        <v>1523677.1682550954</v>
      </c>
      <c r="O229" s="1">
        <v>198</v>
      </c>
      <c r="P229" s="1">
        <v>6507.3212636027092</v>
      </c>
      <c r="Q229" s="1">
        <v>3192.6787363972908</v>
      </c>
    </row>
    <row r="230" spans="1:17" x14ac:dyDescent="0.25">
      <c r="A230">
        <v>27500</v>
      </c>
      <c r="B230">
        <v>4600</v>
      </c>
      <c r="C230" s="1">
        <v>7717.1793240863126</v>
      </c>
      <c r="D230" s="1">
        <v>-3117.1793240863126</v>
      </c>
      <c r="E230">
        <f t="shared" si="21"/>
        <v>7717.1793240863126</v>
      </c>
      <c r="F230">
        <f t="shared" si="22"/>
        <v>9716806.9385112002</v>
      </c>
      <c r="G230">
        <f t="shared" si="23"/>
        <v>-3206.1231884057961</v>
      </c>
      <c r="H230">
        <f t="shared" si="24"/>
        <v>10279225.899233349</v>
      </c>
      <c r="I230">
        <f t="shared" si="25"/>
        <v>756250000</v>
      </c>
      <c r="J230">
        <f t="shared" si="26"/>
        <v>267489.49328972219</v>
      </c>
      <c r="K230">
        <f t="shared" si="27"/>
        <v>13208668.472602926</v>
      </c>
      <c r="O230" s="1">
        <v>199</v>
      </c>
      <c r="P230" s="1">
        <v>5862.0636313447867</v>
      </c>
      <c r="Q230" s="1">
        <v>-1362.0636313447867</v>
      </c>
    </row>
    <row r="231" spans="1:17" x14ac:dyDescent="0.25">
      <c r="A231">
        <v>13000</v>
      </c>
      <c r="B231">
        <v>1100</v>
      </c>
      <c r="C231" s="1">
        <v>5378.1204071513457</v>
      </c>
      <c r="D231" s="1">
        <v>-4278.1204071513457</v>
      </c>
      <c r="E231">
        <f t="shared" si="21"/>
        <v>5378.1204071513457</v>
      </c>
      <c r="F231">
        <f t="shared" si="22"/>
        <v>18302314.218084797</v>
      </c>
      <c r="G231">
        <f t="shared" si="23"/>
        <v>-17706.123188405796</v>
      </c>
      <c r="H231">
        <f t="shared" si="24"/>
        <v>313506798.36300141</v>
      </c>
      <c r="I231">
        <f t="shared" si="25"/>
        <v>169000000</v>
      </c>
      <c r="J231">
        <f t="shared" si="26"/>
        <v>8158179.9504237939</v>
      </c>
      <c r="K231">
        <f t="shared" si="27"/>
        <v>50899280.791443512</v>
      </c>
      <c r="O231" s="1">
        <v>200</v>
      </c>
      <c r="P231" s="1">
        <v>7491.3391527960393</v>
      </c>
      <c r="Q231" s="1">
        <v>-1491.3391527960393</v>
      </c>
    </row>
    <row r="232" spans="1:17" x14ac:dyDescent="0.25">
      <c r="A232">
        <v>38000</v>
      </c>
      <c r="B232">
        <v>20050</v>
      </c>
      <c r="C232" s="1">
        <v>9410.9806087633569</v>
      </c>
      <c r="D232" s="1">
        <v>10639.019391236643</v>
      </c>
      <c r="E232">
        <f t="shared" si="21"/>
        <v>9410.9806087633569</v>
      </c>
      <c r="F232">
        <f t="shared" si="22"/>
        <v>113188733.60710931</v>
      </c>
      <c r="G232">
        <f t="shared" si="23"/>
        <v>7293.8768115942039</v>
      </c>
      <c r="H232">
        <f t="shared" si="24"/>
        <v>53200638.942711629</v>
      </c>
      <c r="I232">
        <f t="shared" si="25"/>
        <v>1444000000</v>
      </c>
      <c r="J232">
        <f t="shared" si="26"/>
        <v>1384405.0216404696</v>
      </c>
      <c r="K232">
        <f t="shared" si="27"/>
        <v>139609036.95086378</v>
      </c>
      <c r="O232" s="1">
        <v>201</v>
      </c>
      <c r="P232" s="1">
        <v>7152.5788958606299</v>
      </c>
      <c r="Q232" s="1">
        <v>-5152.5788958606299</v>
      </c>
    </row>
    <row r="233" spans="1:17" x14ac:dyDescent="0.25">
      <c r="A233">
        <v>47200</v>
      </c>
      <c r="B233">
        <v>17500</v>
      </c>
      <c r="C233" s="1">
        <v>10895.073162956578</v>
      </c>
      <c r="D233" s="1">
        <v>6604.926837043422</v>
      </c>
      <c r="E233">
        <f t="shared" si="21"/>
        <v>10895.073162956578</v>
      </c>
      <c r="F233">
        <f t="shared" si="22"/>
        <v>43625058.522696421</v>
      </c>
      <c r="G233">
        <f t="shared" si="23"/>
        <v>16493.876811594204</v>
      </c>
      <c r="H233">
        <f t="shared" si="24"/>
        <v>272047972.27604496</v>
      </c>
      <c r="I233">
        <f t="shared" si="25"/>
        <v>2227840000</v>
      </c>
      <c r="J233">
        <f t="shared" si="26"/>
        <v>7079324.354574522</v>
      </c>
      <c r="K233">
        <f t="shared" si="27"/>
        <v>85851840.211733341</v>
      </c>
      <c r="O233" s="1">
        <v>202</v>
      </c>
      <c r="P233" s="1">
        <v>6829.9500797316696</v>
      </c>
      <c r="Q233" s="1">
        <v>-5329.9500797316696</v>
      </c>
    </row>
    <row r="234" spans="1:17" x14ac:dyDescent="0.25">
      <c r="A234">
        <v>16000</v>
      </c>
      <c r="B234">
        <v>5500</v>
      </c>
      <c r="C234" s="1">
        <v>5862.0636313447867</v>
      </c>
      <c r="D234" s="1">
        <v>-362.0636313447867</v>
      </c>
      <c r="E234">
        <f t="shared" si="21"/>
        <v>5862.0636313447867</v>
      </c>
      <c r="F234">
        <f t="shared" si="22"/>
        <v>131090.07314257362</v>
      </c>
      <c r="G234">
        <f t="shared" si="23"/>
        <v>-14706.123188405796</v>
      </c>
      <c r="H234">
        <f t="shared" si="24"/>
        <v>216270059.23256665</v>
      </c>
      <c r="I234">
        <f t="shared" si="25"/>
        <v>256000000</v>
      </c>
      <c r="J234">
        <f t="shared" si="26"/>
        <v>5627852.6345230108</v>
      </c>
      <c r="K234">
        <f t="shared" si="27"/>
        <v>7476796.7334724888</v>
      </c>
      <c r="O234" s="1">
        <v>203</v>
      </c>
      <c r="P234" s="1">
        <v>6281.481092312436</v>
      </c>
      <c r="Q234" s="1">
        <v>-3281.481092312436</v>
      </c>
    </row>
    <row r="235" spans="1:17" x14ac:dyDescent="0.25">
      <c r="A235">
        <v>17000</v>
      </c>
      <c r="B235">
        <v>3000</v>
      </c>
      <c r="C235" s="1">
        <v>6023.3780394092673</v>
      </c>
      <c r="D235" s="1">
        <v>-3023.3780394092673</v>
      </c>
      <c r="E235">
        <f t="shared" si="21"/>
        <v>6023.3780394092673</v>
      </c>
      <c r="F235">
        <f t="shared" si="22"/>
        <v>9140814.7691822257</v>
      </c>
      <c r="G235">
        <f t="shared" si="23"/>
        <v>-13706.123188405796</v>
      </c>
      <c r="H235">
        <f t="shared" si="24"/>
        <v>187857812.85575506</v>
      </c>
      <c r="I235">
        <f t="shared" si="25"/>
        <v>289000000</v>
      </c>
      <c r="J235">
        <f t="shared" si="26"/>
        <v>4888499.5488861902</v>
      </c>
      <c r="K235">
        <f t="shared" si="27"/>
        <v>27398662.675501477</v>
      </c>
      <c r="O235" s="1">
        <v>204</v>
      </c>
      <c r="P235" s="1">
        <v>9798.1351881181108</v>
      </c>
      <c r="Q235" s="1">
        <v>3701.8648118818892</v>
      </c>
    </row>
    <row r="236" spans="1:17" x14ac:dyDescent="0.25">
      <c r="A236">
        <v>17000</v>
      </c>
      <c r="B236">
        <v>6200</v>
      </c>
      <c r="C236" s="1">
        <v>6023.3780394092673</v>
      </c>
      <c r="D236" s="1">
        <v>176.62196059073267</v>
      </c>
      <c r="E236">
        <f t="shared" si="21"/>
        <v>6023.3780394092673</v>
      </c>
      <c r="F236">
        <f t="shared" si="22"/>
        <v>31195.316962914323</v>
      </c>
      <c r="G236">
        <f t="shared" si="23"/>
        <v>-13706.123188405796</v>
      </c>
      <c r="H236">
        <f t="shared" si="24"/>
        <v>187857812.85575506</v>
      </c>
      <c r="I236">
        <f t="shared" si="25"/>
        <v>289000000</v>
      </c>
      <c r="J236">
        <f t="shared" si="26"/>
        <v>4888499.5488861902</v>
      </c>
      <c r="K236">
        <f t="shared" si="27"/>
        <v>4138674.2697043722</v>
      </c>
      <c r="O236" s="1">
        <v>205</v>
      </c>
      <c r="P236" s="1">
        <v>7636.5221200540718</v>
      </c>
      <c r="Q236" s="1">
        <v>-1636.5221200540718</v>
      </c>
    </row>
    <row r="237" spans="1:17" x14ac:dyDescent="0.25">
      <c r="A237">
        <v>30000</v>
      </c>
      <c r="B237">
        <v>13500</v>
      </c>
      <c r="C237" s="1">
        <v>8120.4653442475137</v>
      </c>
      <c r="D237" s="1">
        <v>5379.5346557524863</v>
      </c>
      <c r="E237">
        <f t="shared" si="21"/>
        <v>8120.4653442475137</v>
      </c>
      <c r="F237">
        <f t="shared" si="22"/>
        <v>28939393.11244202</v>
      </c>
      <c r="G237">
        <f t="shared" si="23"/>
        <v>-706.1231884057961</v>
      </c>
      <c r="H237">
        <f t="shared" si="24"/>
        <v>498609.95720436744</v>
      </c>
      <c r="I237">
        <f t="shared" si="25"/>
        <v>900000000</v>
      </c>
      <c r="J237">
        <f t="shared" si="26"/>
        <v>12974.996960787961</v>
      </c>
      <c r="K237">
        <f t="shared" si="27"/>
        <v>27726825.718979724</v>
      </c>
      <c r="O237" s="1">
        <v>206</v>
      </c>
      <c r="P237" s="1">
        <v>8927.037384569916</v>
      </c>
      <c r="Q237" s="1">
        <v>-6927.037384569916</v>
      </c>
    </row>
    <row r="238" spans="1:17" x14ac:dyDescent="0.25">
      <c r="A238">
        <v>34000</v>
      </c>
      <c r="B238">
        <v>5600</v>
      </c>
      <c r="C238" s="1">
        <v>8765.7229765054362</v>
      </c>
      <c r="D238" s="1">
        <v>-3165.7229765054362</v>
      </c>
      <c r="E238">
        <f t="shared" si="21"/>
        <v>8765.7229765054362</v>
      </c>
      <c r="F238">
        <f t="shared" si="22"/>
        <v>10021801.963974439</v>
      </c>
      <c r="G238">
        <f t="shared" si="23"/>
        <v>3293.8768115942039</v>
      </c>
      <c r="H238">
        <f t="shared" si="24"/>
        <v>10849624.449957998</v>
      </c>
      <c r="I238">
        <f t="shared" si="25"/>
        <v>1156000000</v>
      </c>
      <c r="J238">
        <f t="shared" si="26"/>
        <v>282332.59731353057</v>
      </c>
      <c r="K238">
        <f t="shared" si="27"/>
        <v>6939922.0957913296</v>
      </c>
      <c r="O238" s="1">
        <v>207</v>
      </c>
      <c r="P238" s="1">
        <v>10056.238241021279</v>
      </c>
      <c r="Q238" s="1">
        <v>1543.7617589787205</v>
      </c>
    </row>
    <row r="239" spans="1:17" x14ac:dyDescent="0.25">
      <c r="A239">
        <v>17000</v>
      </c>
      <c r="B239">
        <v>1000</v>
      </c>
      <c r="C239" s="1">
        <v>6023.3780394092673</v>
      </c>
      <c r="D239" s="1">
        <v>-5023.3780394092673</v>
      </c>
      <c r="E239">
        <f t="shared" si="21"/>
        <v>6023.3780394092673</v>
      </c>
      <c r="F239">
        <f t="shared" si="22"/>
        <v>25234326.926819295</v>
      </c>
      <c r="G239">
        <f t="shared" si="23"/>
        <v>-13706.123188405796</v>
      </c>
      <c r="H239">
        <f t="shared" si="24"/>
        <v>187857812.85575506</v>
      </c>
      <c r="I239">
        <f t="shared" si="25"/>
        <v>289000000</v>
      </c>
      <c r="J239">
        <f t="shared" si="26"/>
        <v>4888499.5488861902</v>
      </c>
      <c r="K239">
        <f t="shared" si="27"/>
        <v>52336155.429124668</v>
      </c>
      <c r="O239" s="1">
        <v>208</v>
      </c>
      <c r="P239" s="1">
        <v>9410.9806087633569</v>
      </c>
      <c r="Q239" s="1">
        <v>-6410.9806087633569</v>
      </c>
    </row>
    <row r="240" spans="1:17" x14ac:dyDescent="0.25">
      <c r="A240">
        <v>24000</v>
      </c>
      <c r="B240">
        <v>9000</v>
      </c>
      <c r="C240" s="1">
        <v>7152.5788958606299</v>
      </c>
      <c r="D240" s="1">
        <v>1847.4211041393701</v>
      </c>
      <c r="E240">
        <f t="shared" si="21"/>
        <v>7152.5788958606299</v>
      </c>
      <c r="F240">
        <f t="shared" si="22"/>
        <v>3412964.7360195294</v>
      </c>
      <c r="G240">
        <f t="shared" si="23"/>
        <v>-6706.1231884057961</v>
      </c>
      <c r="H240">
        <f t="shared" si="24"/>
        <v>44972088.218073919</v>
      </c>
      <c r="I240">
        <f t="shared" si="25"/>
        <v>576000000</v>
      </c>
      <c r="J240">
        <f t="shared" si="26"/>
        <v>1170278.8913833005</v>
      </c>
      <c r="K240">
        <f t="shared" si="27"/>
        <v>586184.41463190375</v>
      </c>
      <c r="O240" s="1">
        <v>209</v>
      </c>
      <c r="P240" s="1">
        <v>6991.2644877961502</v>
      </c>
      <c r="Q240" s="1">
        <v>-3991.2644877961502</v>
      </c>
    </row>
    <row r="241" spans="1:17" x14ac:dyDescent="0.25">
      <c r="A241">
        <v>28000</v>
      </c>
      <c r="B241">
        <v>16000</v>
      </c>
      <c r="C241" s="1">
        <v>7797.8365281185525</v>
      </c>
      <c r="D241" s="1">
        <v>8202.1634718814475</v>
      </c>
      <c r="E241">
        <f t="shared" si="21"/>
        <v>7797.8365281185525</v>
      </c>
      <c r="F241">
        <f t="shared" si="22"/>
        <v>67275485.61946632</v>
      </c>
      <c r="G241">
        <f t="shared" si="23"/>
        <v>-2706.1231884057961</v>
      </c>
      <c r="H241">
        <f t="shared" si="24"/>
        <v>7323102.7108275518</v>
      </c>
      <c r="I241">
        <f t="shared" si="25"/>
        <v>784000000</v>
      </c>
      <c r="J241">
        <f t="shared" si="26"/>
        <v>190564.25577474196</v>
      </c>
      <c r="K241">
        <f t="shared" si="27"/>
        <v>60304959.776950732</v>
      </c>
      <c r="O241" s="1">
        <v>210</v>
      </c>
      <c r="P241" s="1">
        <v>7797.8365281185525</v>
      </c>
      <c r="Q241" s="1">
        <v>202.16347188144755</v>
      </c>
    </row>
    <row r="242" spans="1:17" x14ac:dyDescent="0.25">
      <c r="A242">
        <v>25000</v>
      </c>
      <c r="B242">
        <v>2500</v>
      </c>
      <c r="C242" s="1">
        <v>7313.8933039251115</v>
      </c>
      <c r="D242" s="1">
        <v>-4813.8933039251115</v>
      </c>
      <c r="E242">
        <f t="shared" si="21"/>
        <v>7313.8933039251115</v>
      </c>
      <c r="F242">
        <f t="shared" si="22"/>
        <v>23173568.741575025</v>
      </c>
      <c r="G242">
        <f t="shared" si="23"/>
        <v>-5706.1231884057961</v>
      </c>
      <c r="H242">
        <f t="shared" si="24"/>
        <v>32559841.841262329</v>
      </c>
      <c r="I242">
        <f t="shared" si="25"/>
        <v>625000000</v>
      </c>
      <c r="J242">
        <f t="shared" si="26"/>
        <v>847283.21773357783</v>
      </c>
      <c r="K242">
        <f t="shared" si="27"/>
        <v>32883035.863907278</v>
      </c>
      <c r="O242" s="1">
        <v>211</v>
      </c>
      <c r="P242" s="1">
        <v>8927.037384569916</v>
      </c>
      <c r="Q242" s="1">
        <v>-6927.037384569916</v>
      </c>
    </row>
    <row r="243" spans="1:17" x14ac:dyDescent="0.25">
      <c r="A243">
        <v>22000</v>
      </c>
      <c r="B243">
        <v>9900</v>
      </c>
      <c r="C243" s="1">
        <v>6829.9500797316696</v>
      </c>
      <c r="D243" s="1">
        <v>3070.0499202683304</v>
      </c>
      <c r="E243">
        <f t="shared" si="21"/>
        <v>6829.9500797316696</v>
      </c>
      <c r="F243">
        <f t="shared" si="22"/>
        <v>9425206.5129395816</v>
      </c>
      <c r="G243">
        <f t="shared" si="23"/>
        <v>-8706.1231884057961</v>
      </c>
      <c r="H243">
        <f t="shared" si="24"/>
        <v>75796580.971697107</v>
      </c>
      <c r="I243">
        <f t="shared" si="25"/>
        <v>484000000</v>
      </c>
      <c r="J243">
        <f t="shared" si="26"/>
        <v>1972404.2681779026</v>
      </c>
      <c r="K243">
        <f t="shared" si="27"/>
        <v>2774312.6755014677</v>
      </c>
      <c r="O243" s="1">
        <v>212</v>
      </c>
      <c r="P243" s="1">
        <v>13443.840810375368</v>
      </c>
      <c r="Q243" s="1">
        <v>-2143.8408103753682</v>
      </c>
    </row>
    <row r="244" spans="1:17" x14ac:dyDescent="0.25">
      <c r="A244">
        <v>23000</v>
      </c>
      <c r="B244">
        <v>3250</v>
      </c>
      <c r="C244" s="1">
        <v>6991.2644877961502</v>
      </c>
      <c r="D244" s="1">
        <v>-3741.2644877961502</v>
      </c>
      <c r="E244">
        <f t="shared" si="21"/>
        <v>6991.2644877961502</v>
      </c>
      <c r="F244">
        <f t="shared" si="22"/>
        <v>13997059.967644591</v>
      </c>
      <c r="G244">
        <f t="shared" si="23"/>
        <v>-7706.1231884057961</v>
      </c>
      <c r="H244">
        <f t="shared" si="24"/>
        <v>59384334.594885513</v>
      </c>
      <c r="I244">
        <f t="shared" si="25"/>
        <v>529000000</v>
      </c>
      <c r="J244">
        <f t="shared" si="26"/>
        <v>1545319.2415314068</v>
      </c>
      <c r="K244">
        <f t="shared" si="27"/>
        <v>24843976.081298579</v>
      </c>
      <c r="O244" s="1">
        <v>213</v>
      </c>
      <c r="P244" s="1">
        <v>9572.2950168278367</v>
      </c>
      <c r="Q244" s="1">
        <v>-7072.2950168278367</v>
      </c>
    </row>
    <row r="245" spans="1:17" x14ac:dyDescent="0.25">
      <c r="A245">
        <v>19000</v>
      </c>
      <c r="B245">
        <v>2400</v>
      </c>
      <c r="C245" s="1">
        <v>6346.0068555382277</v>
      </c>
      <c r="D245" s="1">
        <v>-3946.0068555382277</v>
      </c>
      <c r="E245">
        <f t="shared" si="21"/>
        <v>6346.0068555382277</v>
      </c>
      <c r="F245">
        <f t="shared" si="22"/>
        <v>15570970.103954691</v>
      </c>
      <c r="G245">
        <f t="shared" si="23"/>
        <v>-11706.123188405796</v>
      </c>
      <c r="H245">
        <f t="shared" si="24"/>
        <v>137033320.10213187</v>
      </c>
      <c r="I245">
        <f t="shared" si="25"/>
        <v>361000000</v>
      </c>
      <c r="J245">
        <f t="shared" si="26"/>
        <v>3565927.407107715</v>
      </c>
      <c r="K245">
        <f t="shared" si="27"/>
        <v>34039910.501588434</v>
      </c>
      <c r="O245" s="1">
        <v>214</v>
      </c>
      <c r="P245" s="1">
        <v>15540.928115213614</v>
      </c>
      <c r="Q245" s="1">
        <v>8459.0718847863864</v>
      </c>
    </row>
    <row r="246" spans="1:17" x14ac:dyDescent="0.25">
      <c r="A246">
        <v>18000</v>
      </c>
      <c r="B246">
        <v>6000</v>
      </c>
      <c r="C246" s="1">
        <v>6184.692447473748</v>
      </c>
      <c r="D246" s="1">
        <v>-184.69244747374796</v>
      </c>
      <c r="E246">
        <f t="shared" si="21"/>
        <v>6184.692447473748</v>
      </c>
      <c r="F246">
        <f t="shared" si="22"/>
        <v>34111.300153843149</v>
      </c>
      <c r="G246">
        <f t="shared" si="23"/>
        <v>-12706.123188405796</v>
      </c>
      <c r="H246">
        <f t="shared" si="24"/>
        <v>161445566.47894347</v>
      </c>
      <c r="I246">
        <f t="shared" si="25"/>
        <v>324000000</v>
      </c>
      <c r="J246">
        <f t="shared" si="26"/>
        <v>4201191.1397477575</v>
      </c>
      <c r="K246">
        <f t="shared" si="27"/>
        <v>4992423.545066691</v>
      </c>
      <c r="O246" s="1">
        <v>215</v>
      </c>
      <c r="P246" s="1">
        <v>16347.500155536018</v>
      </c>
      <c r="Q246" s="1">
        <v>-7347.5001555360177</v>
      </c>
    </row>
    <row r="247" spans="1:17" x14ac:dyDescent="0.25">
      <c r="A247">
        <v>34000</v>
      </c>
      <c r="B247">
        <v>5010</v>
      </c>
      <c r="C247" s="1">
        <v>8765.7229765054362</v>
      </c>
      <c r="D247" s="1">
        <v>-3755.7229765054362</v>
      </c>
      <c r="E247">
        <f t="shared" si="21"/>
        <v>8765.7229765054362</v>
      </c>
      <c r="F247">
        <f t="shared" si="22"/>
        <v>14105455.076250853</v>
      </c>
      <c r="G247">
        <f t="shared" si="23"/>
        <v>3293.8768115942039</v>
      </c>
      <c r="H247">
        <f t="shared" si="24"/>
        <v>10849624.449957998</v>
      </c>
      <c r="I247">
        <f t="shared" si="25"/>
        <v>1156000000</v>
      </c>
      <c r="J247">
        <f t="shared" si="26"/>
        <v>282332.59731353057</v>
      </c>
      <c r="K247">
        <f t="shared" si="27"/>
        <v>10396582.45811017</v>
      </c>
      <c r="O247" s="1">
        <v>216</v>
      </c>
      <c r="P247" s="1">
        <v>11185.439097472641</v>
      </c>
      <c r="Q247" s="1">
        <v>-2185.4390974726412</v>
      </c>
    </row>
    <row r="248" spans="1:17" x14ac:dyDescent="0.25">
      <c r="A248">
        <v>40500</v>
      </c>
      <c r="B248">
        <v>7800</v>
      </c>
      <c r="C248" s="1">
        <v>9814.2666289245572</v>
      </c>
      <c r="D248" s="1">
        <v>-2014.2666289245572</v>
      </c>
      <c r="E248">
        <f t="shared" si="21"/>
        <v>9814.2666289245572</v>
      </c>
      <c r="F248">
        <f t="shared" si="22"/>
        <v>4057270.0523990998</v>
      </c>
      <c r="G248">
        <f t="shared" si="23"/>
        <v>9793.8768115942039</v>
      </c>
      <c r="H248">
        <f t="shared" si="24"/>
        <v>95920023.000682652</v>
      </c>
      <c r="I248">
        <f t="shared" si="25"/>
        <v>1640250000</v>
      </c>
      <c r="J248">
        <f t="shared" si="26"/>
        <v>2496063.2833942021</v>
      </c>
      <c r="K248">
        <f t="shared" si="27"/>
        <v>188680.06680581882</v>
      </c>
      <c r="O248" s="1">
        <v>217</v>
      </c>
      <c r="P248" s="1">
        <v>10862.810281343682</v>
      </c>
      <c r="Q248" s="1">
        <v>4637.1897186563183</v>
      </c>
    </row>
    <row r="249" spans="1:17" x14ac:dyDescent="0.25">
      <c r="A249">
        <v>20500</v>
      </c>
      <c r="B249">
        <v>8000</v>
      </c>
      <c r="C249" s="1">
        <v>6587.9784676349491</v>
      </c>
      <c r="D249" s="1">
        <v>1412.0215323650509</v>
      </c>
      <c r="E249">
        <f t="shared" si="21"/>
        <v>6587.9784676349491</v>
      </c>
      <c r="F249">
        <f t="shared" si="22"/>
        <v>1993804.8078625465</v>
      </c>
      <c r="G249">
        <f t="shared" si="23"/>
        <v>-10206.123188405796</v>
      </c>
      <c r="H249">
        <f t="shared" si="24"/>
        <v>104164950.5369145</v>
      </c>
      <c r="I249">
        <f t="shared" si="25"/>
        <v>420250000</v>
      </c>
      <c r="J249">
        <f t="shared" si="26"/>
        <v>2710615.5765821212</v>
      </c>
      <c r="K249">
        <f t="shared" si="27"/>
        <v>54930.791443499649</v>
      </c>
      <c r="O249" s="1">
        <v>218</v>
      </c>
      <c r="P249" s="1">
        <v>12233.982749891766</v>
      </c>
      <c r="Q249" s="1">
        <v>14766.017250108234</v>
      </c>
    </row>
    <row r="250" spans="1:17" x14ac:dyDescent="0.25">
      <c r="A250">
        <v>16000</v>
      </c>
      <c r="B250">
        <v>1900</v>
      </c>
      <c r="C250" s="1">
        <v>5862.0636313447867</v>
      </c>
      <c r="D250" s="1">
        <v>-3962.0636313447867</v>
      </c>
      <c r="E250">
        <f t="shared" si="21"/>
        <v>5862.0636313447867</v>
      </c>
      <c r="F250">
        <f t="shared" si="22"/>
        <v>15697948.218825039</v>
      </c>
      <c r="G250">
        <f t="shared" si="23"/>
        <v>-14706.123188405796</v>
      </c>
      <c r="H250">
        <f t="shared" si="24"/>
        <v>216270059.23256665</v>
      </c>
      <c r="I250">
        <f t="shared" si="25"/>
        <v>256000000</v>
      </c>
      <c r="J250">
        <f t="shared" si="26"/>
        <v>5627852.6345230108</v>
      </c>
      <c r="K250">
        <f t="shared" si="27"/>
        <v>40124283.689994231</v>
      </c>
      <c r="O250" s="1">
        <v>219</v>
      </c>
      <c r="P250" s="1">
        <v>9249.6662006988772</v>
      </c>
      <c r="Q250" s="1">
        <v>-1949.6662006988772</v>
      </c>
    </row>
    <row r="251" spans="1:17" x14ac:dyDescent="0.25">
      <c r="A251">
        <v>30000</v>
      </c>
      <c r="B251">
        <v>10500</v>
      </c>
      <c r="C251" s="1">
        <v>8120.4653442475137</v>
      </c>
      <c r="D251" s="1">
        <v>2379.5346557524863</v>
      </c>
      <c r="E251">
        <f t="shared" si="21"/>
        <v>8120.4653442475137</v>
      </c>
      <c r="F251">
        <f t="shared" si="22"/>
        <v>5662185.1779271038</v>
      </c>
      <c r="G251">
        <f t="shared" si="23"/>
        <v>-706.1231884057961</v>
      </c>
      <c r="H251">
        <f t="shared" si="24"/>
        <v>498609.95720436744</v>
      </c>
      <c r="I251">
        <f t="shared" si="25"/>
        <v>900000000</v>
      </c>
      <c r="J251">
        <f t="shared" si="26"/>
        <v>12974.996960787961</v>
      </c>
      <c r="K251">
        <f t="shared" si="27"/>
        <v>5133064.8494145097</v>
      </c>
      <c r="O251" s="1">
        <v>220</v>
      </c>
      <c r="P251" s="1">
        <v>13443.840810375368</v>
      </c>
      <c r="Q251" s="1">
        <v>-2143.8408103753682</v>
      </c>
    </row>
    <row r="252" spans="1:17" x14ac:dyDescent="0.25">
      <c r="A252">
        <v>25500</v>
      </c>
      <c r="B252">
        <v>6000</v>
      </c>
      <c r="C252" s="1">
        <v>7394.5505079573513</v>
      </c>
      <c r="D252" s="1">
        <v>-1394.5505079573513</v>
      </c>
      <c r="E252">
        <f t="shared" si="21"/>
        <v>7394.5505079573513</v>
      </c>
      <c r="F252">
        <f t="shared" si="22"/>
        <v>1944771.1192441066</v>
      </c>
      <c r="G252">
        <f t="shared" si="23"/>
        <v>-5206.1231884057961</v>
      </c>
      <c r="H252">
        <f t="shared" si="24"/>
        <v>27103718.652856532</v>
      </c>
      <c r="I252">
        <f t="shared" si="25"/>
        <v>650250000</v>
      </c>
      <c r="J252">
        <f t="shared" si="26"/>
        <v>705302.13459561358</v>
      </c>
      <c r="K252">
        <f t="shared" si="27"/>
        <v>4992423.545066691</v>
      </c>
      <c r="O252" s="1">
        <v>221</v>
      </c>
      <c r="P252" s="1">
        <v>8927.037384569916</v>
      </c>
      <c r="Q252" s="1">
        <v>-6927.037384569916</v>
      </c>
    </row>
    <row r="253" spans="1:17" x14ac:dyDescent="0.25">
      <c r="A253">
        <v>23000</v>
      </c>
      <c r="B253">
        <v>13300</v>
      </c>
      <c r="C253" s="1">
        <v>6991.2644877961502</v>
      </c>
      <c r="D253" s="1">
        <v>6308.7355122038498</v>
      </c>
      <c r="E253">
        <f t="shared" si="21"/>
        <v>6991.2644877961502</v>
      </c>
      <c r="F253">
        <f t="shared" si="22"/>
        <v>39800143.762941971</v>
      </c>
      <c r="G253">
        <f t="shared" si="23"/>
        <v>-7706.1231884057961</v>
      </c>
      <c r="H253">
        <f t="shared" si="24"/>
        <v>59384334.594885513</v>
      </c>
      <c r="I253">
        <f t="shared" si="25"/>
        <v>529000000</v>
      </c>
      <c r="J253">
        <f t="shared" si="26"/>
        <v>1545319.2415314068</v>
      </c>
      <c r="K253">
        <f t="shared" si="27"/>
        <v>25660574.99434204</v>
      </c>
      <c r="O253" s="1">
        <v>222</v>
      </c>
      <c r="P253" s="1">
        <v>11346.753505537123</v>
      </c>
      <c r="Q253" s="1">
        <v>-10346.753505537123</v>
      </c>
    </row>
    <row r="254" spans="1:17" x14ac:dyDescent="0.25">
      <c r="A254">
        <v>42000</v>
      </c>
      <c r="B254">
        <v>15100</v>
      </c>
      <c r="C254" s="1">
        <v>10056.238241021279</v>
      </c>
      <c r="D254" s="1">
        <v>5043.7617589787205</v>
      </c>
      <c r="E254">
        <f t="shared" si="21"/>
        <v>10056.238241021279</v>
      </c>
      <c r="F254">
        <f t="shared" si="22"/>
        <v>25439532.681336116</v>
      </c>
      <c r="G254">
        <f t="shared" si="23"/>
        <v>11293.876811594204</v>
      </c>
      <c r="H254">
        <f t="shared" si="24"/>
        <v>127551653.43546526</v>
      </c>
      <c r="I254">
        <f t="shared" si="25"/>
        <v>1764000000</v>
      </c>
      <c r="J254">
        <f t="shared" si="26"/>
        <v>3319192.2699416112</v>
      </c>
      <c r="K254">
        <f t="shared" si="27"/>
        <v>47136831.516081169</v>
      </c>
      <c r="O254" s="1">
        <v>223</v>
      </c>
      <c r="P254" s="1">
        <v>11346.753505537123</v>
      </c>
      <c r="Q254" s="1">
        <v>-9246.7535055371227</v>
      </c>
    </row>
    <row r="255" spans="1:17" x14ac:dyDescent="0.25">
      <c r="A255">
        <v>55900</v>
      </c>
      <c r="B255">
        <v>11500</v>
      </c>
      <c r="C255" s="1">
        <v>12298.508513117558</v>
      </c>
      <c r="D255" s="1">
        <v>-798.50851311755832</v>
      </c>
      <c r="E255">
        <f t="shared" si="21"/>
        <v>12298.508513117558</v>
      </c>
      <c r="F255">
        <f t="shared" si="22"/>
        <v>637615.84552121384</v>
      </c>
      <c r="G255">
        <f t="shared" si="23"/>
        <v>25193.876811594204</v>
      </c>
      <c r="H255">
        <f t="shared" si="24"/>
        <v>634731428.79778409</v>
      </c>
      <c r="I255">
        <f t="shared" si="25"/>
        <v>3124810000</v>
      </c>
      <c r="J255">
        <f t="shared" si="26"/>
        <v>16517195.937569967</v>
      </c>
      <c r="K255">
        <f t="shared" si="27"/>
        <v>10664318.472602915</v>
      </c>
      <c r="O255" s="1">
        <v>224</v>
      </c>
      <c r="P255" s="1">
        <v>7959.1509361830331</v>
      </c>
      <c r="Q255" s="1">
        <v>6040.8490638169669</v>
      </c>
    </row>
    <row r="256" spans="1:17" x14ac:dyDescent="0.25">
      <c r="A256">
        <v>26000</v>
      </c>
      <c r="B256">
        <v>10000</v>
      </c>
      <c r="C256" s="1">
        <v>7475.2077119895912</v>
      </c>
      <c r="D256" s="1">
        <v>2524.7922880104088</v>
      </c>
      <c r="E256">
        <f t="shared" si="21"/>
        <v>7475.2077119895912</v>
      </c>
      <c r="F256">
        <f t="shared" si="22"/>
        <v>6374576.0975968353</v>
      </c>
      <c r="G256">
        <f t="shared" si="23"/>
        <v>-4706.1231884057961</v>
      </c>
      <c r="H256">
        <f t="shared" si="24"/>
        <v>22147595.464450736</v>
      </c>
      <c r="I256">
        <f t="shared" si="25"/>
        <v>676000000</v>
      </c>
      <c r="J256">
        <f t="shared" si="26"/>
        <v>576332.22058224608</v>
      </c>
      <c r="K256">
        <f t="shared" si="27"/>
        <v>3117438.037820308</v>
      </c>
      <c r="O256" s="1">
        <v>225</v>
      </c>
      <c r="P256" s="1">
        <v>7313.8933039251115</v>
      </c>
      <c r="Q256" s="1">
        <v>3686.1066960748885</v>
      </c>
    </row>
    <row r="257" spans="1:17" x14ac:dyDescent="0.25">
      <c r="A257">
        <v>25300</v>
      </c>
      <c r="B257">
        <v>15500</v>
      </c>
      <c r="C257" s="1">
        <v>7362.287626344455</v>
      </c>
      <c r="D257" s="1">
        <v>8137.712373655545</v>
      </c>
      <c r="E257">
        <f t="shared" si="21"/>
        <v>7362.287626344455</v>
      </c>
      <c r="F257">
        <f t="shared" si="22"/>
        <v>66222362.676346563</v>
      </c>
      <c r="G257">
        <f t="shared" si="23"/>
        <v>-5406.1231884057961</v>
      </c>
      <c r="H257">
        <f t="shared" si="24"/>
        <v>29226167.928218849</v>
      </c>
      <c r="I257">
        <f t="shared" si="25"/>
        <v>640090000</v>
      </c>
      <c r="J257">
        <f t="shared" si="26"/>
        <v>760533.22755584831</v>
      </c>
      <c r="K257">
        <f t="shared" si="27"/>
        <v>52789332.965356529</v>
      </c>
      <c r="O257" s="1">
        <v>226</v>
      </c>
      <c r="P257" s="1">
        <v>7152.5788958606299</v>
      </c>
      <c r="Q257" s="1">
        <v>-652.57889586062993</v>
      </c>
    </row>
    <row r="258" spans="1:17" x14ac:dyDescent="0.25">
      <c r="A258">
        <v>18000</v>
      </c>
      <c r="B258">
        <v>8000</v>
      </c>
      <c r="C258" s="1">
        <v>6184.692447473748</v>
      </c>
      <c r="D258" s="1">
        <v>1815.307552526252</v>
      </c>
      <c r="E258">
        <f t="shared" si="21"/>
        <v>6184.692447473748</v>
      </c>
      <c r="F258">
        <f t="shared" si="22"/>
        <v>3295341.5102588511</v>
      </c>
      <c r="G258">
        <f t="shared" si="23"/>
        <v>-12706.123188405796</v>
      </c>
      <c r="H258">
        <f t="shared" si="24"/>
        <v>161445566.47894347</v>
      </c>
      <c r="I258">
        <f t="shared" si="25"/>
        <v>324000000</v>
      </c>
      <c r="J258">
        <f t="shared" si="26"/>
        <v>4201191.1397477575</v>
      </c>
      <c r="K258">
        <f t="shared" si="27"/>
        <v>54930.791443499649</v>
      </c>
      <c r="O258" s="1">
        <v>227</v>
      </c>
      <c r="P258" s="1">
        <v>7313.8933039251115</v>
      </c>
      <c r="Q258" s="1">
        <v>-4213.8933039251115</v>
      </c>
    </row>
    <row r="259" spans="1:17" x14ac:dyDescent="0.25">
      <c r="A259">
        <v>16000</v>
      </c>
      <c r="B259">
        <v>4800</v>
      </c>
      <c r="C259" s="1">
        <v>5862.0636313447867</v>
      </c>
      <c r="D259" s="1">
        <v>-1062.0636313447867</v>
      </c>
      <c r="E259">
        <f t="shared" ref="E259:E322" si="28">$P$24+$P$25*A259</f>
        <v>5862.0636313447867</v>
      </c>
      <c r="F259">
        <f t="shared" ref="F259:F322" si="29">D259^2</f>
        <v>1127979.1570252751</v>
      </c>
      <c r="G259">
        <f t="shared" ref="G259:G322" si="30">A259-$A$555</f>
        <v>-14706.123188405796</v>
      </c>
      <c r="H259">
        <f t="shared" ref="H259:H322" si="31">G259^2</f>
        <v>216270059.23256665</v>
      </c>
      <c r="I259">
        <f t="shared" ref="I259:I322" si="32">A259^2</f>
        <v>256000000</v>
      </c>
      <c r="J259">
        <f t="shared" ref="J259:J322" si="33">(E259-$B$555)^2</f>
        <v>5627852.6345230108</v>
      </c>
      <c r="K259">
        <f t="shared" ref="K259:K322" si="34">(B259-$B$555)^2</f>
        <v>11794919.197240606</v>
      </c>
      <c r="O259" s="1">
        <v>228</v>
      </c>
      <c r="P259" s="1">
        <v>6507.3212636027092</v>
      </c>
      <c r="Q259" s="1">
        <v>492.67873639729078</v>
      </c>
    </row>
    <row r="260" spans="1:17" x14ac:dyDescent="0.25">
      <c r="A260">
        <v>23000</v>
      </c>
      <c r="B260">
        <v>250</v>
      </c>
      <c r="C260" s="1">
        <v>6991.2644877961502</v>
      </c>
      <c r="D260" s="1">
        <v>-6741.2644877961502</v>
      </c>
      <c r="E260">
        <f t="shared" si="28"/>
        <v>6991.2644877961502</v>
      </c>
      <c r="F260">
        <f t="shared" si="29"/>
        <v>45444646.894421488</v>
      </c>
      <c r="G260">
        <f t="shared" si="30"/>
        <v>-7706.1231884057961</v>
      </c>
      <c r="H260">
        <f t="shared" si="31"/>
        <v>59384334.594885513</v>
      </c>
      <c r="I260">
        <f t="shared" si="32"/>
        <v>529000000</v>
      </c>
      <c r="J260">
        <f t="shared" si="33"/>
        <v>1545319.2415314068</v>
      </c>
      <c r="K260">
        <f t="shared" si="34"/>
        <v>63750215.211733371</v>
      </c>
      <c r="O260" s="1">
        <v>229</v>
      </c>
      <c r="P260" s="1">
        <v>7717.1793240863126</v>
      </c>
      <c r="Q260" s="1">
        <v>-3117.1793240863126</v>
      </c>
    </row>
    <row r="261" spans="1:17" x14ac:dyDescent="0.25">
      <c r="A261">
        <v>25000</v>
      </c>
      <c r="B261">
        <v>9000</v>
      </c>
      <c r="C261" s="1">
        <v>7313.8933039251115</v>
      </c>
      <c r="D261" s="1">
        <v>1686.1066960748885</v>
      </c>
      <c r="E261">
        <f t="shared" si="28"/>
        <v>7313.8933039251115</v>
      </c>
      <c r="F261">
        <f t="shared" si="29"/>
        <v>2842955.7905485765</v>
      </c>
      <c r="G261">
        <f t="shared" si="30"/>
        <v>-5706.1231884057961</v>
      </c>
      <c r="H261">
        <f t="shared" si="31"/>
        <v>32559841.841262329</v>
      </c>
      <c r="I261">
        <f t="shared" si="32"/>
        <v>625000000</v>
      </c>
      <c r="J261">
        <f t="shared" si="33"/>
        <v>847283.21773357783</v>
      </c>
      <c r="K261">
        <f t="shared" si="34"/>
        <v>586184.41463190375</v>
      </c>
      <c r="O261" s="1">
        <v>230</v>
      </c>
      <c r="P261" s="1">
        <v>5378.1204071513457</v>
      </c>
      <c r="Q261" s="1">
        <v>-4278.1204071513457</v>
      </c>
    </row>
    <row r="262" spans="1:17" x14ac:dyDescent="0.25">
      <c r="A262">
        <v>19453</v>
      </c>
      <c r="B262">
        <v>6000</v>
      </c>
      <c r="C262" s="1">
        <v>6419.0822823914377</v>
      </c>
      <c r="D262" s="1">
        <v>-419.08228239143773</v>
      </c>
      <c r="E262">
        <f t="shared" si="28"/>
        <v>6419.0822823914377</v>
      </c>
      <c r="F262">
        <f t="shared" si="29"/>
        <v>175629.95941441675</v>
      </c>
      <c r="G262">
        <f t="shared" si="30"/>
        <v>-11253.123188405796</v>
      </c>
      <c r="H262">
        <f t="shared" si="31"/>
        <v>126632781.49343623</v>
      </c>
      <c r="I262">
        <f t="shared" si="32"/>
        <v>378419209</v>
      </c>
      <c r="J262">
        <f t="shared" si="33"/>
        <v>3295281.0734584369</v>
      </c>
      <c r="K262">
        <f t="shared" si="34"/>
        <v>4992423.545066691</v>
      </c>
      <c r="O262" s="1">
        <v>231</v>
      </c>
      <c r="P262" s="1">
        <v>9410.9806087633569</v>
      </c>
      <c r="Q262" s="1">
        <v>10639.019391236643</v>
      </c>
    </row>
    <row r="263" spans="1:17" x14ac:dyDescent="0.25">
      <c r="A263">
        <v>21000</v>
      </c>
      <c r="B263">
        <v>7500</v>
      </c>
      <c r="C263" s="1">
        <v>6668.6356716671889</v>
      </c>
      <c r="D263" s="1">
        <v>831.36432833281106</v>
      </c>
      <c r="E263">
        <f t="shared" si="28"/>
        <v>6668.6356716671889</v>
      </c>
      <c r="F263">
        <f t="shared" si="29"/>
        <v>691166.64642426604</v>
      </c>
      <c r="G263">
        <f t="shared" si="30"/>
        <v>-9706.1231884057961</v>
      </c>
      <c r="H263">
        <f t="shared" si="31"/>
        <v>94208827.348508701</v>
      </c>
      <c r="I263">
        <f t="shared" si="32"/>
        <v>441000000</v>
      </c>
      <c r="J263">
        <f t="shared" si="33"/>
        <v>2451533.9713227856</v>
      </c>
      <c r="K263">
        <f t="shared" si="34"/>
        <v>539303.97984929755</v>
      </c>
      <c r="O263" s="1">
        <v>232</v>
      </c>
      <c r="P263" s="1">
        <v>10895.073162956578</v>
      </c>
      <c r="Q263" s="1">
        <v>6604.926837043422</v>
      </c>
    </row>
    <row r="264" spans="1:17" x14ac:dyDescent="0.25">
      <c r="A264">
        <v>26000</v>
      </c>
      <c r="B264">
        <v>6000</v>
      </c>
      <c r="C264" s="1">
        <v>7475.2077119895912</v>
      </c>
      <c r="D264" s="1">
        <v>-1475.2077119895912</v>
      </c>
      <c r="E264">
        <f t="shared" si="28"/>
        <v>7475.2077119895912</v>
      </c>
      <c r="F264">
        <f t="shared" si="29"/>
        <v>2176237.7935135649</v>
      </c>
      <c r="G264">
        <f t="shared" si="30"/>
        <v>-4706.1231884057961</v>
      </c>
      <c r="H264">
        <f t="shared" si="31"/>
        <v>22147595.464450736</v>
      </c>
      <c r="I264">
        <f t="shared" si="32"/>
        <v>676000000</v>
      </c>
      <c r="J264">
        <f t="shared" si="33"/>
        <v>576332.22058224608</v>
      </c>
      <c r="K264">
        <f t="shared" si="34"/>
        <v>4992423.545066691</v>
      </c>
      <c r="O264" s="1">
        <v>233</v>
      </c>
      <c r="P264" s="1">
        <v>5862.0636313447867</v>
      </c>
      <c r="Q264" s="1">
        <v>-362.0636313447867</v>
      </c>
    </row>
    <row r="265" spans="1:17" x14ac:dyDescent="0.25">
      <c r="A265">
        <v>24000</v>
      </c>
      <c r="B265">
        <v>3600</v>
      </c>
      <c r="C265" s="1">
        <v>7152.5788958606299</v>
      </c>
      <c r="D265" s="1">
        <v>-3552.5788958606299</v>
      </c>
      <c r="E265">
        <f t="shared" si="28"/>
        <v>7152.5788958606299</v>
      </c>
      <c r="F265">
        <f t="shared" si="29"/>
        <v>12620816.811314333</v>
      </c>
      <c r="G265">
        <f t="shared" si="30"/>
        <v>-6706.1231884057961</v>
      </c>
      <c r="H265">
        <f t="shared" si="31"/>
        <v>44972088.218073919</v>
      </c>
      <c r="I265">
        <f t="shared" si="32"/>
        <v>576000000</v>
      </c>
      <c r="J265">
        <f t="shared" si="33"/>
        <v>1170278.8913833005</v>
      </c>
      <c r="K265">
        <f t="shared" si="34"/>
        <v>21477414.84941452</v>
      </c>
      <c r="O265" s="1">
        <v>234</v>
      </c>
      <c r="P265" s="1">
        <v>6023.3780394092673</v>
      </c>
      <c r="Q265" s="1">
        <v>-3023.3780394092673</v>
      </c>
    </row>
    <row r="266" spans="1:17" x14ac:dyDescent="0.25">
      <c r="A266">
        <v>35000</v>
      </c>
      <c r="B266">
        <v>9500</v>
      </c>
      <c r="C266" s="1">
        <v>8927.037384569916</v>
      </c>
      <c r="D266" s="1">
        <v>572.96261543008404</v>
      </c>
      <c r="E266">
        <f t="shared" si="28"/>
        <v>8927.037384569916</v>
      </c>
      <c r="F266">
        <f t="shared" si="29"/>
        <v>328286.15868048236</v>
      </c>
      <c r="G266">
        <f t="shared" si="30"/>
        <v>4293.8768115942039</v>
      </c>
      <c r="H266">
        <f t="shared" si="31"/>
        <v>18437378.073146407</v>
      </c>
      <c r="I266">
        <f t="shared" si="32"/>
        <v>1225000000</v>
      </c>
      <c r="J266">
        <f t="shared" si="33"/>
        <v>479783.68864768377</v>
      </c>
      <c r="K266">
        <f t="shared" si="34"/>
        <v>1601811.2262261058</v>
      </c>
      <c r="O266" s="1">
        <v>235</v>
      </c>
      <c r="P266" s="1">
        <v>6023.3780394092673</v>
      </c>
      <c r="Q266" s="1">
        <v>176.62196059073267</v>
      </c>
    </row>
    <row r="267" spans="1:17" x14ac:dyDescent="0.25">
      <c r="A267">
        <v>46000</v>
      </c>
      <c r="B267">
        <v>20000</v>
      </c>
      <c r="C267" s="1">
        <v>10701.4958732792</v>
      </c>
      <c r="D267" s="1">
        <v>9298.5041267207998</v>
      </c>
      <c r="E267">
        <f t="shared" si="28"/>
        <v>10701.4958732792</v>
      </c>
      <c r="F267">
        <f t="shared" si="29"/>
        <v>86462178.994643748</v>
      </c>
      <c r="G267">
        <f t="shared" si="30"/>
        <v>15293.876811594204</v>
      </c>
      <c r="H267">
        <f t="shared" si="31"/>
        <v>233902667.9282189</v>
      </c>
      <c r="I267">
        <f t="shared" si="32"/>
        <v>2116000000</v>
      </c>
      <c r="J267">
        <f t="shared" si="33"/>
        <v>6086694.3422169453</v>
      </c>
      <c r="K267">
        <f t="shared" si="34"/>
        <v>138429974.26970434</v>
      </c>
      <c r="O267" s="1">
        <v>236</v>
      </c>
      <c r="P267" s="1">
        <v>8120.4653442475137</v>
      </c>
      <c r="Q267" s="1">
        <v>5379.5346557524863</v>
      </c>
    </row>
    <row r="268" spans="1:17" x14ac:dyDescent="0.25">
      <c r="A268">
        <v>24000</v>
      </c>
      <c r="B268">
        <v>10000</v>
      </c>
      <c r="C268" s="1">
        <v>7152.5788958606299</v>
      </c>
      <c r="D268" s="1">
        <v>2847.4211041393701</v>
      </c>
      <c r="E268">
        <f t="shared" si="28"/>
        <v>7152.5788958606299</v>
      </c>
      <c r="F268">
        <f t="shared" si="29"/>
        <v>8107806.9442982692</v>
      </c>
      <c r="G268">
        <f t="shared" si="30"/>
        <v>-6706.1231884057961</v>
      </c>
      <c r="H268">
        <f t="shared" si="31"/>
        <v>44972088.218073919</v>
      </c>
      <c r="I268">
        <f t="shared" si="32"/>
        <v>576000000</v>
      </c>
      <c r="J268">
        <f t="shared" si="33"/>
        <v>1170278.8913833005</v>
      </c>
      <c r="K268">
        <f t="shared" si="34"/>
        <v>3117438.037820308</v>
      </c>
      <c r="O268" s="1">
        <v>237</v>
      </c>
      <c r="P268" s="1">
        <v>8765.7229765054362</v>
      </c>
      <c r="Q268" s="1">
        <v>-3165.7229765054362</v>
      </c>
    </row>
    <row r="269" spans="1:17" x14ac:dyDescent="0.25">
      <c r="A269">
        <v>25000</v>
      </c>
      <c r="B269">
        <v>7000</v>
      </c>
      <c r="C269" s="1">
        <v>7313.8933039251115</v>
      </c>
      <c r="D269" s="1">
        <v>-313.89330392511147</v>
      </c>
      <c r="E269">
        <f t="shared" si="28"/>
        <v>7313.8933039251115</v>
      </c>
      <c r="F269">
        <f t="shared" si="29"/>
        <v>98529.006249022394</v>
      </c>
      <c r="G269">
        <f t="shared" si="30"/>
        <v>-5706.1231884057961</v>
      </c>
      <c r="H269">
        <f t="shared" si="31"/>
        <v>32559841.841262329</v>
      </c>
      <c r="I269">
        <f t="shared" si="32"/>
        <v>625000000</v>
      </c>
      <c r="J269">
        <f t="shared" si="33"/>
        <v>847283.21773357783</v>
      </c>
      <c r="K269">
        <f t="shared" si="34"/>
        <v>1523677.1682550954</v>
      </c>
      <c r="O269" s="1">
        <v>238</v>
      </c>
      <c r="P269" s="1">
        <v>6023.3780394092673</v>
      </c>
      <c r="Q269" s="1">
        <v>-5023.3780394092673</v>
      </c>
    </row>
    <row r="270" spans="1:17" x14ac:dyDescent="0.25">
      <c r="A270">
        <v>14782</v>
      </c>
      <c r="B270">
        <v>10000</v>
      </c>
      <c r="C270" s="1">
        <v>5665.5826823222496</v>
      </c>
      <c r="D270" s="1">
        <v>4334.4173176777504</v>
      </c>
      <c r="E270">
        <f t="shared" si="28"/>
        <v>5665.5826823222496</v>
      </c>
      <c r="F270">
        <f t="shared" si="29"/>
        <v>18787173.483784784</v>
      </c>
      <c r="G270">
        <f t="shared" si="30"/>
        <v>-15924.123188405796</v>
      </c>
      <c r="H270">
        <f t="shared" si="31"/>
        <v>253577699.31952319</v>
      </c>
      <c r="I270">
        <f t="shared" si="32"/>
        <v>218507524</v>
      </c>
      <c r="J270">
        <f t="shared" si="33"/>
        <v>6598684.6641449723</v>
      </c>
      <c r="K270">
        <f t="shared" si="34"/>
        <v>3117438.037820308</v>
      </c>
      <c r="O270" s="1">
        <v>239</v>
      </c>
      <c r="P270" s="1">
        <v>7152.5788958606299</v>
      </c>
      <c r="Q270" s="1">
        <v>1847.4211041393701</v>
      </c>
    </row>
    <row r="271" spans="1:17" x14ac:dyDescent="0.25">
      <c r="A271">
        <v>45000</v>
      </c>
      <c r="B271">
        <v>17000</v>
      </c>
      <c r="C271" s="1">
        <v>10540.18146521472</v>
      </c>
      <c r="D271" s="1">
        <v>6459.8185347852796</v>
      </c>
      <c r="E271">
        <f t="shared" si="28"/>
        <v>10540.18146521472</v>
      </c>
      <c r="F271">
        <f t="shared" si="29"/>
        <v>41729255.502355434</v>
      </c>
      <c r="G271">
        <f t="shared" si="30"/>
        <v>14293.876811594204</v>
      </c>
      <c r="H271">
        <f t="shared" si="31"/>
        <v>204314914.30503049</v>
      </c>
      <c r="I271">
        <f t="shared" si="32"/>
        <v>2025000000</v>
      </c>
      <c r="J271">
        <f t="shared" si="33"/>
        <v>5316751.8094005324</v>
      </c>
      <c r="K271">
        <f t="shared" si="34"/>
        <v>76836213.400139138</v>
      </c>
      <c r="O271" s="1">
        <v>240</v>
      </c>
      <c r="P271" s="1">
        <v>7797.8365281185525</v>
      </c>
      <c r="Q271" s="1">
        <v>8202.1634718814475</v>
      </c>
    </row>
    <row r="272" spans="1:17" x14ac:dyDescent="0.25">
      <c r="A272">
        <v>38000</v>
      </c>
      <c r="B272">
        <v>11000</v>
      </c>
      <c r="C272" s="1">
        <v>9410.9806087633569</v>
      </c>
      <c r="D272" s="1">
        <v>1589.0193912366431</v>
      </c>
      <c r="E272">
        <f t="shared" si="28"/>
        <v>9410.9806087633569</v>
      </c>
      <c r="F272">
        <f t="shared" si="29"/>
        <v>2524982.6257260717</v>
      </c>
      <c r="G272">
        <f t="shared" si="30"/>
        <v>7293.8768115942039</v>
      </c>
      <c r="H272">
        <f t="shared" si="31"/>
        <v>53200638.942711629</v>
      </c>
      <c r="I272">
        <f t="shared" si="32"/>
        <v>1444000000</v>
      </c>
      <c r="J272">
        <f t="shared" si="33"/>
        <v>1384405.0216404696</v>
      </c>
      <c r="K272">
        <f t="shared" si="34"/>
        <v>7648691.6610087119</v>
      </c>
      <c r="O272" s="1">
        <v>241</v>
      </c>
      <c r="P272" s="1">
        <v>7313.8933039251115</v>
      </c>
      <c r="Q272" s="1">
        <v>-4813.8933039251115</v>
      </c>
    </row>
    <row r="273" spans="1:17" x14ac:dyDescent="0.25">
      <c r="A273">
        <v>76500</v>
      </c>
      <c r="B273">
        <v>21000</v>
      </c>
      <c r="C273" s="1">
        <v>15621.585319245856</v>
      </c>
      <c r="D273" s="1">
        <v>5378.4146807541438</v>
      </c>
      <c r="E273">
        <f t="shared" si="28"/>
        <v>15621.585319245856</v>
      </c>
      <c r="F273">
        <f t="shared" si="29"/>
        <v>28927344.478151698</v>
      </c>
      <c r="G273">
        <f t="shared" si="30"/>
        <v>45793.876811594208</v>
      </c>
      <c r="H273">
        <f t="shared" si="31"/>
        <v>2097079153.4354656</v>
      </c>
      <c r="I273">
        <f t="shared" si="32"/>
        <v>5852250000</v>
      </c>
      <c r="J273">
        <f t="shared" si="33"/>
        <v>54570903.066030517</v>
      </c>
      <c r="K273">
        <f t="shared" si="34"/>
        <v>162961227.89289275</v>
      </c>
      <c r="O273" s="1">
        <v>242</v>
      </c>
      <c r="P273" s="1">
        <v>6829.9500797316696</v>
      </c>
      <c r="Q273" s="1">
        <v>3070.0499202683304</v>
      </c>
    </row>
    <row r="274" spans="1:17" x14ac:dyDescent="0.25">
      <c r="A274">
        <v>45000</v>
      </c>
      <c r="B274">
        <v>16000</v>
      </c>
      <c r="C274" s="1">
        <v>10540.18146521472</v>
      </c>
      <c r="D274" s="1">
        <v>5459.8185347852796</v>
      </c>
      <c r="E274">
        <f t="shared" si="28"/>
        <v>10540.18146521472</v>
      </c>
      <c r="F274">
        <f t="shared" si="29"/>
        <v>29809618.432784878</v>
      </c>
      <c r="G274">
        <f t="shared" si="30"/>
        <v>14293.876811594204</v>
      </c>
      <c r="H274">
        <f t="shared" si="31"/>
        <v>204314914.30503049</v>
      </c>
      <c r="I274">
        <f t="shared" si="32"/>
        <v>2025000000</v>
      </c>
      <c r="J274">
        <f t="shared" si="33"/>
        <v>5316751.8094005324</v>
      </c>
      <c r="K274">
        <f t="shared" si="34"/>
        <v>60304959.776950732</v>
      </c>
      <c r="O274" s="1">
        <v>243</v>
      </c>
      <c r="P274" s="1">
        <v>6991.2644877961502</v>
      </c>
      <c r="Q274" s="1">
        <v>-3741.2644877961502</v>
      </c>
    </row>
    <row r="275" spans="1:17" x14ac:dyDescent="0.25">
      <c r="A275">
        <v>52000</v>
      </c>
      <c r="B275">
        <v>17000</v>
      </c>
      <c r="C275" s="1">
        <v>11669.382321666082</v>
      </c>
      <c r="D275" s="1">
        <v>5330.6176783339179</v>
      </c>
      <c r="E275">
        <f t="shared" si="28"/>
        <v>11669.382321666082</v>
      </c>
      <c r="F275">
        <f t="shared" si="29"/>
        <v>28415484.83256609</v>
      </c>
      <c r="G275">
        <f t="shared" si="30"/>
        <v>21293.876811594204</v>
      </c>
      <c r="H275">
        <f t="shared" si="31"/>
        <v>453429189.66734934</v>
      </c>
      <c r="I275">
        <f t="shared" si="32"/>
        <v>2704000000</v>
      </c>
      <c r="J275">
        <f t="shared" si="33"/>
        <v>11799287.745581569</v>
      </c>
      <c r="K275">
        <f t="shared" si="34"/>
        <v>76836213.400139138</v>
      </c>
      <c r="O275" s="1">
        <v>244</v>
      </c>
      <c r="P275" s="1">
        <v>6346.0068555382277</v>
      </c>
      <c r="Q275" s="1">
        <v>-3946.0068555382277</v>
      </c>
    </row>
    <row r="276" spans="1:17" x14ac:dyDescent="0.25">
      <c r="A276">
        <v>38000</v>
      </c>
      <c r="B276">
        <v>15000</v>
      </c>
      <c r="C276" s="1">
        <v>9410.9806087633569</v>
      </c>
      <c r="D276" s="1">
        <v>5589.0193912366431</v>
      </c>
      <c r="E276">
        <f t="shared" si="28"/>
        <v>9410.9806087633569</v>
      </c>
      <c r="F276">
        <f t="shared" si="29"/>
        <v>31237137.755619217</v>
      </c>
      <c r="G276">
        <f t="shared" si="30"/>
        <v>7293.8768115942039</v>
      </c>
      <c r="H276">
        <f t="shared" si="31"/>
        <v>53200638.942711629</v>
      </c>
      <c r="I276">
        <f t="shared" si="32"/>
        <v>1444000000</v>
      </c>
      <c r="J276">
        <f t="shared" si="33"/>
        <v>1384405.0216404696</v>
      </c>
      <c r="K276">
        <f t="shared" si="34"/>
        <v>45773706.153762326</v>
      </c>
      <c r="O276" s="1">
        <v>245</v>
      </c>
      <c r="P276" s="1">
        <v>6184.692447473748</v>
      </c>
      <c r="Q276" s="1">
        <v>-184.69244747374796</v>
      </c>
    </row>
    <row r="277" spans="1:17" x14ac:dyDescent="0.25">
      <c r="A277">
        <v>17000</v>
      </c>
      <c r="B277">
        <v>2300</v>
      </c>
      <c r="C277" s="1">
        <v>6023.3780394092673</v>
      </c>
      <c r="D277" s="1">
        <v>-3723.3780394092673</v>
      </c>
      <c r="E277">
        <f t="shared" si="28"/>
        <v>6023.3780394092673</v>
      </c>
      <c r="F277">
        <f t="shared" si="29"/>
        <v>13863544.024355199</v>
      </c>
      <c r="G277">
        <f t="shared" si="30"/>
        <v>-13706.123188405796</v>
      </c>
      <c r="H277">
        <f t="shared" si="31"/>
        <v>187857812.85575506</v>
      </c>
      <c r="I277">
        <f t="shared" si="32"/>
        <v>289000000</v>
      </c>
      <c r="J277">
        <f t="shared" si="33"/>
        <v>4888499.5488861902</v>
      </c>
      <c r="K277">
        <f t="shared" si="34"/>
        <v>35216785.139269598</v>
      </c>
      <c r="O277" s="1">
        <v>246</v>
      </c>
      <c r="P277" s="1">
        <v>8765.7229765054362</v>
      </c>
      <c r="Q277" s="1">
        <v>-3755.7229765054362</v>
      </c>
    </row>
    <row r="278" spans="1:17" x14ac:dyDescent="0.25">
      <c r="A278">
        <v>24000</v>
      </c>
      <c r="B278">
        <v>5000</v>
      </c>
      <c r="C278" s="1">
        <v>7152.5788958606299</v>
      </c>
      <c r="D278" s="1">
        <v>-2152.5788958606299</v>
      </c>
      <c r="E278">
        <f t="shared" si="28"/>
        <v>7152.5788958606299</v>
      </c>
      <c r="F278">
        <f t="shared" si="29"/>
        <v>4633595.9029045682</v>
      </c>
      <c r="G278">
        <f t="shared" si="30"/>
        <v>-6706.1231884057961</v>
      </c>
      <c r="H278">
        <f t="shared" si="31"/>
        <v>44972088.218073919</v>
      </c>
      <c r="I278">
        <f t="shared" si="32"/>
        <v>576000000</v>
      </c>
      <c r="J278">
        <f t="shared" si="33"/>
        <v>1170278.8913833005</v>
      </c>
      <c r="K278">
        <f t="shared" si="34"/>
        <v>10461169.921878288</v>
      </c>
      <c r="O278" s="1">
        <v>247</v>
      </c>
      <c r="P278" s="1">
        <v>9814.2666289245572</v>
      </c>
      <c r="Q278" s="1">
        <v>-2014.2666289245572</v>
      </c>
    </row>
    <row r="279" spans="1:17" x14ac:dyDescent="0.25">
      <c r="A279">
        <v>16000</v>
      </c>
      <c r="B279">
        <v>4300</v>
      </c>
      <c r="C279" s="1">
        <v>5862.0636313447867</v>
      </c>
      <c r="D279" s="1">
        <v>-1562.0636313447867</v>
      </c>
      <c r="E279">
        <f t="shared" si="28"/>
        <v>5862.0636313447867</v>
      </c>
      <c r="F279">
        <f t="shared" si="29"/>
        <v>2440042.7883700617</v>
      </c>
      <c r="G279">
        <f t="shared" si="30"/>
        <v>-14706.123188405796</v>
      </c>
      <c r="H279">
        <f t="shared" si="31"/>
        <v>216270059.23256665</v>
      </c>
      <c r="I279">
        <f t="shared" si="32"/>
        <v>256000000</v>
      </c>
      <c r="J279">
        <f t="shared" si="33"/>
        <v>5627852.6345230108</v>
      </c>
      <c r="K279">
        <f t="shared" si="34"/>
        <v>15479292.385646405</v>
      </c>
      <c r="O279" s="1">
        <v>248</v>
      </c>
      <c r="P279" s="1">
        <v>6587.9784676349491</v>
      </c>
      <c r="Q279" s="1">
        <v>1412.0215323650509</v>
      </c>
    </row>
    <row r="280" spans="1:17" x14ac:dyDescent="0.25">
      <c r="A280">
        <v>22000</v>
      </c>
      <c r="B280">
        <v>3800</v>
      </c>
      <c r="C280" s="1">
        <v>6829.9500797316696</v>
      </c>
      <c r="D280" s="1">
        <v>-3029.9500797316696</v>
      </c>
      <c r="E280">
        <f t="shared" si="28"/>
        <v>6829.9500797316696</v>
      </c>
      <c r="F280">
        <f t="shared" si="29"/>
        <v>9180597.4856659509</v>
      </c>
      <c r="G280">
        <f t="shared" si="30"/>
        <v>-8706.1231884057961</v>
      </c>
      <c r="H280">
        <f t="shared" si="31"/>
        <v>75796580.971697107</v>
      </c>
      <c r="I280">
        <f t="shared" si="32"/>
        <v>484000000</v>
      </c>
      <c r="J280">
        <f t="shared" si="33"/>
        <v>1972404.2681779026</v>
      </c>
      <c r="K280">
        <f t="shared" si="34"/>
        <v>19663665.574052203</v>
      </c>
      <c r="O280" s="1">
        <v>249</v>
      </c>
      <c r="P280" s="1">
        <v>5862.0636313447867</v>
      </c>
      <c r="Q280" s="1">
        <v>-3962.0636313447867</v>
      </c>
    </row>
    <row r="281" spans="1:17" x14ac:dyDescent="0.25">
      <c r="A281">
        <v>17000</v>
      </c>
      <c r="B281">
        <v>4000</v>
      </c>
      <c r="C281" s="1">
        <v>6023.3780394092673</v>
      </c>
      <c r="D281" s="1">
        <v>-2023.3780394092673</v>
      </c>
      <c r="E281">
        <f t="shared" si="28"/>
        <v>6023.3780394092673</v>
      </c>
      <c r="F281">
        <f t="shared" si="29"/>
        <v>4094058.6903636907</v>
      </c>
      <c r="G281">
        <f t="shared" si="30"/>
        <v>-13706.123188405796</v>
      </c>
      <c r="H281">
        <f t="shared" si="31"/>
        <v>187857812.85575506</v>
      </c>
      <c r="I281">
        <f t="shared" si="32"/>
        <v>289000000</v>
      </c>
      <c r="J281">
        <f t="shared" si="33"/>
        <v>4888499.5488861902</v>
      </c>
      <c r="K281">
        <f t="shared" si="34"/>
        <v>17929916.298689883</v>
      </c>
      <c r="O281" s="1">
        <v>250</v>
      </c>
      <c r="P281" s="1">
        <v>8120.4653442475137</v>
      </c>
      <c r="Q281" s="1">
        <v>2379.5346557524863</v>
      </c>
    </row>
    <row r="282" spans="1:17" x14ac:dyDescent="0.25">
      <c r="A282">
        <v>26000</v>
      </c>
      <c r="B282">
        <v>3500</v>
      </c>
      <c r="C282" s="1">
        <v>7475.2077119895912</v>
      </c>
      <c r="D282" s="1">
        <v>-3975.2077119895912</v>
      </c>
      <c r="E282">
        <f t="shared" si="28"/>
        <v>7475.2077119895912</v>
      </c>
      <c r="F282">
        <f t="shared" si="29"/>
        <v>15802276.353461521</v>
      </c>
      <c r="G282">
        <f t="shared" si="30"/>
        <v>-4706.1231884057961</v>
      </c>
      <c r="H282">
        <f t="shared" si="31"/>
        <v>22147595.464450736</v>
      </c>
      <c r="I282">
        <f t="shared" si="32"/>
        <v>676000000</v>
      </c>
      <c r="J282">
        <f t="shared" si="33"/>
        <v>576332.22058224608</v>
      </c>
      <c r="K282">
        <f t="shared" si="34"/>
        <v>22414289.48709568</v>
      </c>
      <c r="O282" s="1">
        <v>251</v>
      </c>
      <c r="P282" s="1">
        <v>7394.5505079573513</v>
      </c>
      <c r="Q282" s="1">
        <v>-1394.5505079573513</v>
      </c>
    </row>
    <row r="283" spans="1:17" x14ac:dyDescent="0.25">
      <c r="A283">
        <v>25000</v>
      </c>
      <c r="B283">
        <v>2900</v>
      </c>
      <c r="C283" s="1">
        <v>7313.8933039251115</v>
      </c>
      <c r="D283" s="1">
        <v>-4413.8933039251115</v>
      </c>
      <c r="E283">
        <f t="shared" si="28"/>
        <v>7313.8933039251115</v>
      </c>
      <c r="F283">
        <f t="shared" si="29"/>
        <v>19482454.098434936</v>
      </c>
      <c r="G283">
        <f t="shared" si="30"/>
        <v>-5706.1231884057961</v>
      </c>
      <c r="H283">
        <f t="shared" si="31"/>
        <v>32559841.841262329</v>
      </c>
      <c r="I283">
        <f t="shared" si="32"/>
        <v>625000000</v>
      </c>
      <c r="J283">
        <f t="shared" si="33"/>
        <v>847283.21773357783</v>
      </c>
      <c r="K283">
        <f t="shared" si="34"/>
        <v>28455537.313182637</v>
      </c>
      <c r="O283" s="1">
        <v>252</v>
      </c>
      <c r="P283" s="1">
        <v>6991.2644877961502</v>
      </c>
      <c r="Q283" s="1">
        <v>6308.7355122038498</v>
      </c>
    </row>
    <row r="284" spans="1:17" x14ac:dyDescent="0.25">
      <c r="A284">
        <v>21000</v>
      </c>
      <c r="B284">
        <v>4200</v>
      </c>
      <c r="C284" s="1">
        <v>6668.6356716671889</v>
      </c>
      <c r="D284" s="1">
        <v>-2468.6356716671889</v>
      </c>
      <c r="E284">
        <f t="shared" si="28"/>
        <v>6668.6356716671889</v>
      </c>
      <c r="F284">
        <f t="shared" si="29"/>
        <v>6094162.0794277135</v>
      </c>
      <c r="G284">
        <f t="shared" si="30"/>
        <v>-9706.1231884057961</v>
      </c>
      <c r="H284">
        <f t="shared" si="31"/>
        <v>94208827.348508701</v>
      </c>
      <c r="I284">
        <f t="shared" si="32"/>
        <v>441000000</v>
      </c>
      <c r="J284">
        <f t="shared" si="33"/>
        <v>2451533.9713227856</v>
      </c>
      <c r="K284">
        <f t="shared" si="34"/>
        <v>16276167.023327563</v>
      </c>
      <c r="O284" s="1">
        <v>253</v>
      </c>
      <c r="P284" s="1">
        <v>10056.238241021279</v>
      </c>
      <c r="Q284" s="1">
        <v>5043.7617589787205</v>
      </c>
    </row>
    <row r="285" spans="1:17" x14ac:dyDescent="0.25">
      <c r="A285">
        <v>17000</v>
      </c>
      <c r="B285">
        <v>4000</v>
      </c>
      <c r="C285" s="1">
        <v>6023.3780394092673</v>
      </c>
      <c r="D285" s="1">
        <v>-2023.3780394092673</v>
      </c>
      <c r="E285">
        <f t="shared" si="28"/>
        <v>6023.3780394092673</v>
      </c>
      <c r="F285">
        <f t="shared" si="29"/>
        <v>4094058.6903636907</v>
      </c>
      <c r="G285">
        <f t="shared" si="30"/>
        <v>-13706.123188405796</v>
      </c>
      <c r="H285">
        <f t="shared" si="31"/>
        <v>187857812.85575506</v>
      </c>
      <c r="I285">
        <f t="shared" si="32"/>
        <v>289000000</v>
      </c>
      <c r="J285">
        <f t="shared" si="33"/>
        <v>4888499.5488861902</v>
      </c>
      <c r="K285">
        <f t="shared" si="34"/>
        <v>17929916.298689883</v>
      </c>
      <c r="O285" s="1">
        <v>254</v>
      </c>
      <c r="P285" s="1">
        <v>12298.508513117558</v>
      </c>
      <c r="Q285" s="1">
        <v>-798.50851311755832</v>
      </c>
    </row>
    <row r="286" spans="1:17" x14ac:dyDescent="0.25">
      <c r="A286">
        <v>18000</v>
      </c>
      <c r="B286">
        <v>3500</v>
      </c>
      <c r="C286" s="1">
        <v>6184.692447473748</v>
      </c>
      <c r="D286" s="1">
        <v>-2684.692447473748</v>
      </c>
      <c r="E286">
        <f t="shared" si="28"/>
        <v>6184.692447473748</v>
      </c>
      <c r="F286">
        <f t="shared" si="29"/>
        <v>7207573.5375225833</v>
      </c>
      <c r="G286">
        <f t="shared" si="30"/>
        <v>-12706.123188405796</v>
      </c>
      <c r="H286">
        <f t="shared" si="31"/>
        <v>161445566.47894347</v>
      </c>
      <c r="I286">
        <f t="shared" si="32"/>
        <v>324000000</v>
      </c>
      <c r="J286">
        <f t="shared" si="33"/>
        <v>4201191.1397477575</v>
      </c>
      <c r="K286">
        <f t="shared" si="34"/>
        <v>22414289.48709568</v>
      </c>
      <c r="O286" s="1">
        <v>255</v>
      </c>
      <c r="P286" s="1">
        <v>7475.2077119895912</v>
      </c>
      <c r="Q286" s="1">
        <v>2524.7922880104088</v>
      </c>
    </row>
    <row r="287" spans="1:17" x14ac:dyDescent="0.25">
      <c r="A287">
        <v>18000</v>
      </c>
      <c r="B287">
        <v>6000</v>
      </c>
      <c r="C287" s="1">
        <v>6184.692447473748</v>
      </c>
      <c r="D287" s="1">
        <v>-184.69244747374796</v>
      </c>
      <c r="E287">
        <f t="shared" si="28"/>
        <v>6184.692447473748</v>
      </c>
      <c r="F287">
        <f t="shared" si="29"/>
        <v>34111.300153843149</v>
      </c>
      <c r="G287">
        <f t="shared" si="30"/>
        <v>-12706.123188405796</v>
      </c>
      <c r="H287">
        <f t="shared" si="31"/>
        <v>161445566.47894347</v>
      </c>
      <c r="I287">
        <f t="shared" si="32"/>
        <v>324000000</v>
      </c>
      <c r="J287">
        <f t="shared" si="33"/>
        <v>4201191.1397477575</v>
      </c>
      <c r="K287">
        <f t="shared" si="34"/>
        <v>4992423.545066691</v>
      </c>
      <c r="O287" s="1">
        <v>256</v>
      </c>
      <c r="P287" s="1">
        <v>7362.287626344455</v>
      </c>
      <c r="Q287" s="1">
        <v>8137.712373655545</v>
      </c>
    </row>
    <row r="288" spans="1:17" x14ac:dyDescent="0.25">
      <c r="A288">
        <v>17000</v>
      </c>
      <c r="B288">
        <v>2500</v>
      </c>
      <c r="C288" s="1">
        <v>6023.3780394092673</v>
      </c>
      <c r="D288" s="1">
        <v>-3523.3780394092673</v>
      </c>
      <c r="E288">
        <f t="shared" si="28"/>
        <v>6023.3780394092673</v>
      </c>
      <c r="F288">
        <f t="shared" si="29"/>
        <v>12414192.808591492</v>
      </c>
      <c r="G288">
        <f t="shared" si="30"/>
        <v>-13706.123188405796</v>
      </c>
      <c r="H288">
        <f t="shared" si="31"/>
        <v>187857812.85575506</v>
      </c>
      <c r="I288">
        <f t="shared" si="32"/>
        <v>289000000</v>
      </c>
      <c r="J288">
        <f t="shared" si="33"/>
        <v>4888499.5488861902</v>
      </c>
      <c r="K288">
        <f t="shared" si="34"/>
        <v>32883035.863907278</v>
      </c>
      <c r="O288" s="1">
        <v>257</v>
      </c>
      <c r="P288" s="1">
        <v>6184.692447473748</v>
      </c>
      <c r="Q288" s="1">
        <v>1815.307552526252</v>
      </c>
    </row>
    <row r="289" spans="1:17" x14ac:dyDescent="0.25">
      <c r="A289">
        <v>23000</v>
      </c>
      <c r="B289">
        <v>3000</v>
      </c>
      <c r="C289" s="1">
        <v>6991.2644877961502</v>
      </c>
      <c r="D289" s="1">
        <v>-3991.2644877961502</v>
      </c>
      <c r="E289">
        <f t="shared" si="28"/>
        <v>6991.2644877961502</v>
      </c>
      <c r="F289">
        <f t="shared" si="29"/>
        <v>15930192.211542666</v>
      </c>
      <c r="G289">
        <f t="shared" si="30"/>
        <v>-7706.1231884057961</v>
      </c>
      <c r="H289">
        <f t="shared" si="31"/>
        <v>59384334.594885513</v>
      </c>
      <c r="I289">
        <f t="shared" si="32"/>
        <v>529000000</v>
      </c>
      <c r="J289">
        <f t="shared" si="33"/>
        <v>1545319.2415314068</v>
      </c>
      <c r="K289">
        <f t="shared" si="34"/>
        <v>27398662.675501477</v>
      </c>
      <c r="O289" s="1">
        <v>258</v>
      </c>
      <c r="P289" s="1">
        <v>5862.0636313447867</v>
      </c>
      <c r="Q289" s="1">
        <v>-1062.0636313447867</v>
      </c>
    </row>
    <row r="290" spans="1:17" x14ac:dyDescent="0.25">
      <c r="A290">
        <v>18000</v>
      </c>
      <c r="B290">
        <v>2600</v>
      </c>
      <c r="C290" s="1">
        <v>6184.692447473748</v>
      </c>
      <c r="D290" s="1">
        <v>-3584.692447473748</v>
      </c>
      <c r="E290">
        <f t="shared" si="28"/>
        <v>6184.692447473748</v>
      </c>
      <c r="F290">
        <f t="shared" si="29"/>
        <v>12850019.942975329</v>
      </c>
      <c r="G290">
        <f t="shared" si="30"/>
        <v>-12706.123188405796</v>
      </c>
      <c r="H290">
        <f t="shared" si="31"/>
        <v>161445566.47894347</v>
      </c>
      <c r="I290">
        <f t="shared" si="32"/>
        <v>324000000</v>
      </c>
      <c r="J290">
        <f t="shared" si="33"/>
        <v>4201191.1397477575</v>
      </c>
      <c r="K290">
        <f t="shared" si="34"/>
        <v>31746161.226226117</v>
      </c>
      <c r="O290" s="1">
        <v>259</v>
      </c>
      <c r="P290" s="1">
        <v>6991.2644877961502</v>
      </c>
      <c r="Q290" s="1">
        <v>-6741.2644877961502</v>
      </c>
    </row>
    <row r="291" spans="1:17" x14ac:dyDescent="0.25">
      <c r="A291">
        <v>17000</v>
      </c>
      <c r="B291">
        <v>5500</v>
      </c>
      <c r="C291" s="1">
        <v>6023.3780394092673</v>
      </c>
      <c r="D291" s="1">
        <v>-523.37803940926733</v>
      </c>
      <c r="E291">
        <f t="shared" si="28"/>
        <v>6023.3780394092673</v>
      </c>
      <c r="F291">
        <f t="shared" si="29"/>
        <v>273924.57213588856</v>
      </c>
      <c r="G291">
        <f t="shared" si="30"/>
        <v>-13706.123188405796</v>
      </c>
      <c r="H291">
        <f t="shared" si="31"/>
        <v>187857812.85575506</v>
      </c>
      <c r="I291">
        <f t="shared" si="32"/>
        <v>289000000</v>
      </c>
      <c r="J291">
        <f t="shared" si="33"/>
        <v>4888499.5488861902</v>
      </c>
      <c r="K291">
        <f t="shared" si="34"/>
        <v>7476796.7334724888</v>
      </c>
      <c r="O291" s="1">
        <v>260</v>
      </c>
      <c r="P291" s="1">
        <v>7313.8933039251115</v>
      </c>
      <c r="Q291" s="1">
        <v>1686.1066960748885</v>
      </c>
    </row>
    <row r="292" spans="1:17" x14ac:dyDescent="0.25">
      <c r="A292">
        <v>28000</v>
      </c>
      <c r="B292">
        <v>3500</v>
      </c>
      <c r="C292" s="1">
        <v>7797.8365281185525</v>
      </c>
      <c r="D292" s="1">
        <v>-4297.8365281185525</v>
      </c>
      <c r="E292">
        <f t="shared" si="28"/>
        <v>7797.8365281185525</v>
      </c>
      <c r="F292">
        <f t="shared" si="29"/>
        <v>18471398.822430134</v>
      </c>
      <c r="G292">
        <f t="shared" si="30"/>
        <v>-2706.1231884057961</v>
      </c>
      <c r="H292">
        <f t="shared" si="31"/>
        <v>7323102.7108275518</v>
      </c>
      <c r="I292">
        <f t="shared" si="32"/>
        <v>784000000</v>
      </c>
      <c r="J292">
        <f t="shared" si="33"/>
        <v>190564.25577474196</v>
      </c>
      <c r="K292">
        <f t="shared" si="34"/>
        <v>22414289.48709568</v>
      </c>
      <c r="O292" s="1">
        <v>261</v>
      </c>
      <c r="P292" s="1">
        <v>6419.0822823914377</v>
      </c>
      <c r="Q292" s="1">
        <v>-419.08228239143773</v>
      </c>
    </row>
    <row r="293" spans="1:17" x14ac:dyDescent="0.25">
      <c r="A293">
        <v>16000</v>
      </c>
      <c r="B293">
        <v>3600</v>
      </c>
      <c r="C293" s="1">
        <v>5862.0636313447867</v>
      </c>
      <c r="D293" s="1">
        <v>-2262.0636313447867</v>
      </c>
      <c r="E293">
        <f t="shared" si="28"/>
        <v>5862.0636313447867</v>
      </c>
      <c r="F293">
        <f t="shared" si="29"/>
        <v>5116931.8722527632</v>
      </c>
      <c r="G293">
        <f t="shared" si="30"/>
        <v>-14706.123188405796</v>
      </c>
      <c r="H293">
        <f t="shared" si="31"/>
        <v>216270059.23256665</v>
      </c>
      <c r="I293">
        <f t="shared" si="32"/>
        <v>256000000</v>
      </c>
      <c r="J293">
        <f t="shared" si="33"/>
        <v>5627852.6345230108</v>
      </c>
      <c r="K293">
        <f t="shared" si="34"/>
        <v>21477414.84941452</v>
      </c>
      <c r="O293" s="1">
        <v>262</v>
      </c>
      <c r="P293" s="1">
        <v>6668.6356716671889</v>
      </c>
      <c r="Q293" s="1">
        <v>831.36432833281106</v>
      </c>
    </row>
    <row r="294" spans="1:17" x14ac:dyDescent="0.25">
      <c r="A294">
        <v>26000</v>
      </c>
      <c r="B294">
        <v>15000</v>
      </c>
      <c r="C294" s="1">
        <v>7475.2077119895912</v>
      </c>
      <c r="D294" s="1">
        <v>7524.7922880104088</v>
      </c>
      <c r="E294">
        <f t="shared" si="28"/>
        <v>7475.2077119895912</v>
      </c>
      <c r="F294">
        <f t="shared" si="29"/>
        <v>56622498.977700926</v>
      </c>
      <c r="G294">
        <f t="shared" si="30"/>
        <v>-4706.1231884057961</v>
      </c>
      <c r="H294">
        <f t="shared" si="31"/>
        <v>22147595.464450736</v>
      </c>
      <c r="I294">
        <f t="shared" si="32"/>
        <v>676000000</v>
      </c>
      <c r="J294">
        <f t="shared" si="33"/>
        <v>576332.22058224608</v>
      </c>
      <c r="K294">
        <f t="shared" si="34"/>
        <v>45773706.153762326</v>
      </c>
      <c r="O294" s="1">
        <v>263</v>
      </c>
      <c r="P294" s="1">
        <v>7475.2077119895912</v>
      </c>
      <c r="Q294" s="1">
        <v>-1475.2077119895912</v>
      </c>
    </row>
    <row r="295" spans="1:17" x14ac:dyDescent="0.25">
      <c r="A295">
        <v>24000</v>
      </c>
      <c r="B295">
        <v>17400</v>
      </c>
      <c r="C295" s="1">
        <v>7152.5788958606299</v>
      </c>
      <c r="D295" s="1">
        <v>10247.42110413937</v>
      </c>
      <c r="E295">
        <f t="shared" si="28"/>
        <v>7152.5788958606299</v>
      </c>
      <c r="F295">
        <f t="shared" si="29"/>
        <v>105009639.28556095</v>
      </c>
      <c r="G295">
        <f t="shared" si="30"/>
        <v>-6706.1231884057961</v>
      </c>
      <c r="H295">
        <f t="shared" si="31"/>
        <v>44972088.218073919</v>
      </c>
      <c r="I295">
        <f t="shared" si="32"/>
        <v>576000000</v>
      </c>
      <c r="J295">
        <f t="shared" si="33"/>
        <v>1170278.8913833005</v>
      </c>
      <c r="K295">
        <f t="shared" si="34"/>
        <v>84008714.849414498</v>
      </c>
      <c r="O295" s="1">
        <v>264</v>
      </c>
      <c r="P295" s="1">
        <v>7152.5788958606299</v>
      </c>
      <c r="Q295" s="1">
        <v>-3552.5788958606299</v>
      </c>
    </row>
    <row r="296" spans="1:17" x14ac:dyDescent="0.25">
      <c r="A296">
        <v>57000</v>
      </c>
      <c r="B296">
        <v>9600</v>
      </c>
      <c r="C296" s="1">
        <v>12475.954361988486</v>
      </c>
      <c r="D296" s="1">
        <v>-2875.9543619884862</v>
      </c>
      <c r="E296">
        <f t="shared" si="28"/>
        <v>12475.954361988486</v>
      </c>
      <c r="F296">
        <f t="shared" si="29"/>
        <v>8271113.4922406003</v>
      </c>
      <c r="G296">
        <f t="shared" si="30"/>
        <v>26293.876811594204</v>
      </c>
      <c r="H296">
        <f t="shared" si="31"/>
        <v>691367957.78329134</v>
      </c>
      <c r="I296">
        <f t="shared" si="32"/>
        <v>3249000000</v>
      </c>
      <c r="J296">
        <f t="shared" si="33"/>
        <v>17991010.852091096</v>
      </c>
      <c r="K296">
        <f t="shared" si="34"/>
        <v>1864936.5885449464</v>
      </c>
      <c r="O296" s="1">
        <v>265</v>
      </c>
      <c r="P296" s="1">
        <v>8927.037384569916</v>
      </c>
      <c r="Q296" s="1">
        <v>572.96261543008404</v>
      </c>
    </row>
    <row r="297" spans="1:17" x14ac:dyDescent="0.25">
      <c r="A297">
        <v>84500</v>
      </c>
      <c r="B297">
        <v>12000</v>
      </c>
      <c r="C297" s="1">
        <v>16912.100583761698</v>
      </c>
      <c r="D297" s="1">
        <v>-4912.1005837616976</v>
      </c>
      <c r="E297">
        <f t="shared" si="28"/>
        <v>16912.100583761698</v>
      </c>
      <c r="F297">
        <f t="shared" si="29"/>
        <v>24128732.144992013</v>
      </c>
      <c r="G297">
        <f t="shared" si="30"/>
        <v>53793.876811594208</v>
      </c>
      <c r="H297">
        <f t="shared" si="31"/>
        <v>2893781182.4209728</v>
      </c>
      <c r="I297">
        <f t="shared" si="32"/>
        <v>7140250000</v>
      </c>
      <c r="J297">
        <f t="shared" si="33"/>
        <v>75302952.748110294</v>
      </c>
      <c r="K297">
        <f t="shared" si="34"/>
        <v>14179945.284197116</v>
      </c>
      <c r="O297" s="1">
        <v>266</v>
      </c>
      <c r="P297" s="1">
        <v>10701.4958732792</v>
      </c>
      <c r="Q297" s="1">
        <v>9298.5041267207998</v>
      </c>
    </row>
    <row r="298" spans="1:17" x14ac:dyDescent="0.25">
      <c r="A298">
        <v>43000</v>
      </c>
      <c r="B298">
        <v>12800</v>
      </c>
      <c r="C298" s="1">
        <v>10217.552649085759</v>
      </c>
      <c r="D298" s="1">
        <v>2582.4473509142408</v>
      </c>
      <c r="E298">
        <f t="shared" si="28"/>
        <v>10217.552649085759</v>
      </c>
      <c r="F298">
        <f t="shared" si="29"/>
        <v>6669034.3202439798</v>
      </c>
      <c r="G298">
        <f t="shared" si="30"/>
        <v>12293.876811594204</v>
      </c>
      <c r="H298">
        <f t="shared" si="31"/>
        <v>151139407.05865368</v>
      </c>
      <c r="I298">
        <f t="shared" si="32"/>
        <v>1849000000</v>
      </c>
      <c r="J298">
        <f t="shared" si="33"/>
        <v>3933000.7732628621</v>
      </c>
      <c r="K298">
        <f t="shared" si="34"/>
        <v>20844948.182747841</v>
      </c>
      <c r="O298" s="1">
        <v>267</v>
      </c>
      <c r="P298" s="1">
        <v>7152.5788958606299</v>
      </c>
      <c r="Q298" s="1">
        <v>2847.4211041393701</v>
      </c>
    </row>
    <row r="299" spans="1:17" x14ac:dyDescent="0.25">
      <c r="A299">
        <v>35000</v>
      </c>
      <c r="B299">
        <v>12500</v>
      </c>
      <c r="C299" s="1">
        <v>8927.037384569916</v>
      </c>
      <c r="D299" s="1">
        <v>3572.962615430084</v>
      </c>
      <c r="E299">
        <f t="shared" si="28"/>
        <v>8927.037384569916</v>
      </c>
      <c r="F299">
        <f t="shared" si="29"/>
        <v>12766061.851260986</v>
      </c>
      <c r="G299">
        <f t="shared" si="30"/>
        <v>4293.8768115942039</v>
      </c>
      <c r="H299">
        <f t="shared" si="31"/>
        <v>18437378.073146407</v>
      </c>
      <c r="I299">
        <f t="shared" si="32"/>
        <v>1225000000</v>
      </c>
      <c r="J299">
        <f t="shared" si="33"/>
        <v>479783.68864768377</v>
      </c>
      <c r="K299">
        <f t="shared" si="34"/>
        <v>18195572.095791318</v>
      </c>
      <c r="O299" s="1">
        <v>268</v>
      </c>
      <c r="P299" s="1">
        <v>7313.8933039251115</v>
      </c>
      <c r="Q299" s="1">
        <v>-313.89330392511147</v>
      </c>
    </row>
    <row r="300" spans="1:17" x14ac:dyDescent="0.25">
      <c r="A300">
        <v>55500</v>
      </c>
      <c r="B300">
        <v>27000</v>
      </c>
      <c r="C300" s="1">
        <v>12233.982749891766</v>
      </c>
      <c r="D300" s="1">
        <v>14766.017250108234</v>
      </c>
      <c r="E300">
        <f t="shared" si="28"/>
        <v>12233.982749891766</v>
      </c>
      <c r="F300">
        <f t="shared" si="29"/>
        <v>218035265.43049395</v>
      </c>
      <c r="G300">
        <f t="shared" si="30"/>
        <v>24793.876811594204</v>
      </c>
      <c r="H300">
        <f t="shared" si="31"/>
        <v>614736327.34850872</v>
      </c>
      <c r="I300">
        <f t="shared" si="32"/>
        <v>3080250000</v>
      </c>
      <c r="J300">
        <f t="shared" si="33"/>
        <v>15996876.644329976</v>
      </c>
      <c r="K300">
        <f t="shared" si="34"/>
        <v>352148749.6320231</v>
      </c>
      <c r="O300" s="1">
        <v>269</v>
      </c>
      <c r="P300" s="1">
        <v>5665.5826823222496</v>
      </c>
      <c r="Q300" s="1">
        <v>4334.4173176777504</v>
      </c>
    </row>
    <row r="301" spans="1:17" x14ac:dyDescent="0.25">
      <c r="A301">
        <v>37000</v>
      </c>
      <c r="B301">
        <v>7300</v>
      </c>
      <c r="C301" s="1">
        <v>9249.6662006988772</v>
      </c>
      <c r="D301" s="1">
        <v>-1949.6662006988772</v>
      </c>
      <c r="E301">
        <f t="shared" si="28"/>
        <v>9249.6662006988772</v>
      </c>
      <c r="F301">
        <f t="shared" si="29"/>
        <v>3801198.2941475944</v>
      </c>
      <c r="G301">
        <f t="shared" si="30"/>
        <v>6293.8768115942039</v>
      </c>
      <c r="H301">
        <f t="shared" si="31"/>
        <v>39612885.319523223</v>
      </c>
      <c r="I301">
        <f t="shared" si="32"/>
        <v>1369000000</v>
      </c>
      <c r="J301">
        <f t="shared" si="33"/>
        <v>1030819.9008111549</v>
      </c>
      <c r="K301">
        <f t="shared" si="34"/>
        <v>873053.25521161675</v>
      </c>
      <c r="O301" s="1">
        <v>270</v>
      </c>
      <c r="P301" s="1">
        <v>10540.18146521472</v>
      </c>
      <c r="Q301" s="1">
        <v>6459.8185347852796</v>
      </c>
    </row>
    <row r="302" spans="1:17" x14ac:dyDescent="0.25">
      <c r="A302">
        <v>24500</v>
      </c>
      <c r="B302">
        <v>13000</v>
      </c>
      <c r="C302" s="1">
        <v>7233.2360998928707</v>
      </c>
      <c r="D302" s="1">
        <v>5766.7639001071293</v>
      </c>
      <c r="E302">
        <f t="shared" si="28"/>
        <v>7233.2360998928707</v>
      </c>
      <c r="F302">
        <f t="shared" si="29"/>
        <v>33255565.879578788</v>
      </c>
      <c r="G302">
        <f t="shared" si="30"/>
        <v>-6206.1231884057961</v>
      </c>
      <c r="H302">
        <f t="shared" si="31"/>
        <v>38515965.029668123</v>
      </c>
      <c r="I302">
        <f t="shared" si="32"/>
        <v>600250000</v>
      </c>
      <c r="J302">
        <f t="shared" si="33"/>
        <v>1002275.4699961407</v>
      </c>
      <c r="K302">
        <f t="shared" si="34"/>
        <v>22711198.907385521</v>
      </c>
      <c r="O302" s="1">
        <v>271</v>
      </c>
      <c r="P302" s="1">
        <v>9410.9806087633569</v>
      </c>
      <c r="Q302" s="1">
        <v>1589.0193912366431</v>
      </c>
    </row>
    <row r="303" spans="1:17" x14ac:dyDescent="0.25">
      <c r="A303">
        <v>51100</v>
      </c>
      <c r="B303">
        <v>15000</v>
      </c>
      <c r="C303" s="1">
        <v>11524.199354408051</v>
      </c>
      <c r="D303" s="1">
        <v>3475.8006455919494</v>
      </c>
      <c r="E303">
        <f t="shared" si="28"/>
        <v>11524.199354408051</v>
      </c>
      <c r="F303">
        <f t="shared" si="29"/>
        <v>12081190.127897412</v>
      </c>
      <c r="G303">
        <f t="shared" si="30"/>
        <v>20393.876811594204</v>
      </c>
      <c r="H303">
        <f t="shared" si="31"/>
        <v>415910211.40647978</v>
      </c>
      <c r="I303">
        <f t="shared" si="32"/>
        <v>2611210000</v>
      </c>
      <c r="J303">
        <f t="shared" si="33"/>
        <v>10822956.202513082</v>
      </c>
      <c r="K303">
        <f t="shared" si="34"/>
        <v>45773706.153762326</v>
      </c>
      <c r="O303" s="1">
        <v>272</v>
      </c>
      <c r="P303" s="1">
        <v>15621.585319245856</v>
      </c>
      <c r="Q303" s="1">
        <v>5378.4146807541438</v>
      </c>
    </row>
    <row r="304" spans="1:17" x14ac:dyDescent="0.25">
      <c r="A304">
        <v>36500</v>
      </c>
      <c r="B304">
        <v>6450</v>
      </c>
      <c r="C304" s="1">
        <v>9169.0089966666364</v>
      </c>
      <c r="D304" s="1">
        <v>-2719.0089966666364</v>
      </c>
      <c r="E304">
        <f t="shared" si="28"/>
        <v>9169.0089966666364</v>
      </c>
      <c r="F304">
        <f t="shared" si="29"/>
        <v>7393009.9239541087</v>
      </c>
      <c r="G304">
        <f t="shared" si="30"/>
        <v>5793.8768115942039</v>
      </c>
      <c r="H304">
        <f t="shared" si="31"/>
        <v>33569008.50792902</v>
      </c>
      <c r="I304">
        <f t="shared" si="32"/>
        <v>1332250000</v>
      </c>
      <c r="J304">
        <f t="shared" si="33"/>
        <v>873544.0940833909</v>
      </c>
      <c r="K304">
        <f t="shared" si="34"/>
        <v>3183987.6755014732</v>
      </c>
      <c r="O304" s="1">
        <v>273</v>
      </c>
      <c r="P304" s="1">
        <v>10540.18146521472</v>
      </c>
      <c r="Q304" s="1">
        <v>5459.8185347852796</v>
      </c>
    </row>
    <row r="305" spans="1:17" x14ac:dyDescent="0.25">
      <c r="A305">
        <v>48000</v>
      </c>
      <c r="B305">
        <v>22000</v>
      </c>
      <c r="C305" s="1">
        <v>11024.124689408161</v>
      </c>
      <c r="D305" s="1">
        <v>10975.875310591839</v>
      </c>
      <c r="E305">
        <f t="shared" si="28"/>
        <v>11024.124689408161</v>
      </c>
      <c r="F305">
        <f t="shared" si="29"/>
        <v>120469838.83365948</v>
      </c>
      <c r="G305">
        <f t="shared" si="30"/>
        <v>17293.876811594204</v>
      </c>
      <c r="H305">
        <f t="shared" si="31"/>
        <v>299078175.17459571</v>
      </c>
      <c r="I305">
        <f t="shared" si="32"/>
        <v>2304000000</v>
      </c>
      <c r="J305">
        <f t="shared" si="33"/>
        <v>7782713.4373449404</v>
      </c>
      <c r="K305">
        <f t="shared" si="34"/>
        <v>189492481.51608115</v>
      </c>
      <c r="O305" s="1">
        <v>274</v>
      </c>
      <c r="P305" s="1">
        <v>11669.382321666082</v>
      </c>
      <c r="Q305" s="1">
        <v>5330.6176783339179</v>
      </c>
    </row>
    <row r="306" spans="1:17" x14ac:dyDescent="0.25">
      <c r="A306">
        <v>17000</v>
      </c>
      <c r="B306">
        <v>4000</v>
      </c>
      <c r="C306" s="1">
        <v>6023.3780394092673</v>
      </c>
      <c r="D306" s="1">
        <v>-2023.3780394092673</v>
      </c>
      <c r="E306">
        <f t="shared" si="28"/>
        <v>6023.3780394092673</v>
      </c>
      <c r="F306">
        <f t="shared" si="29"/>
        <v>4094058.6903636907</v>
      </c>
      <c r="G306">
        <f t="shared" si="30"/>
        <v>-13706.123188405796</v>
      </c>
      <c r="H306">
        <f t="shared" si="31"/>
        <v>187857812.85575506</v>
      </c>
      <c r="I306">
        <f t="shared" si="32"/>
        <v>289000000</v>
      </c>
      <c r="J306">
        <f t="shared" si="33"/>
        <v>4888499.5488861902</v>
      </c>
      <c r="K306">
        <f t="shared" si="34"/>
        <v>17929916.298689883</v>
      </c>
      <c r="O306" s="1">
        <v>275</v>
      </c>
      <c r="P306" s="1">
        <v>9410.9806087633569</v>
      </c>
      <c r="Q306" s="1">
        <v>5589.0193912366431</v>
      </c>
    </row>
    <row r="307" spans="1:17" x14ac:dyDescent="0.25">
      <c r="A307">
        <v>21000</v>
      </c>
      <c r="B307">
        <v>10000</v>
      </c>
      <c r="C307" s="1">
        <v>6668.6356716671889</v>
      </c>
      <c r="D307" s="1">
        <v>3331.3643283328111</v>
      </c>
      <c r="E307">
        <f t="shared" si="28"/>
        <v>6668.6356716671889</v>
      </c>
      <c r="F307">
        <f t="shared" si="29"/>
        <v>11097988.288088322</v>
      </c>
      <c r="G307">
        <f t="shared" si="30"/>
        <v>-9706.1231884057961</v>
      </c>
      <c r="H307">
        <f t="shared" si="31"/>
        <v>94208827.348508701</v>
      </c>
      <c r="I307">
        <f t="shared" si="32"/>
        <v>441000000</v>
      </c>
      <c r="J307">
        <f t="shared" si="33"/>
        <v>2451533.9713227856</v>
      </c>
      <c r="K307">
        <f t="shared" si="34"/>
        <v>3117438.037820308</v>
      </c>
      <c r="O307" s="1">
        <v>276</v>
      </c>
      <c r="P307" s="1">
        <v>6023.3780394092673</v>
      </c>
      <c r="Q307" s="1">
        <v>-3723.3780394092673</v>
      </c>
    </row>
    <row r="308" spans="1:17" x14ac:dyDescent="0.25">
      <c r="A308">
        <v>46200</v>
      </c>
      <c r="B308">
        <v>24000</v>
      </c>
      <c r="C308" s="1">
        <v>10733.758754892096</v>
      </c>
      <c r="D308" s="1">
        <v>13266.241245107904</v>
      </c>
      <c r="E308">
        <f t="shared" si="28"/>
        <v>10733.758754892096</v>
      </c>
      <c r="F308">
        <f t="shared" si="29"/>
        <v>175993156.77340209</v>
      </c>
      <c r="G308">
        <f t="shared" si="30"/>
        <v>15493.876811594204</v>
      </c>
      <c r="H308">
        <f t="shared" si="31"/>
        <v>240060218.65285659</v>
      </c>
      <c r="I308">
        <f t="shared" si="32"/>
        <v>2134440000</v>
      </c>
      <c r="J308">
        <f t="shared" si="33"/>
        <v>6246928.209960036</v>
      </c>
      <c r="K308">
        <f t="shared" si="34"/>
        <v>248554988.76245797</v>
      </c>
      <c r="O308" s="1">
        <v>277</v>
      </c>
      <c r="P308" s="1">
        <v>7152.5788958606299</v>
      </c>
      <c r="Q308" s="1">
        <v>-2152.5788958606299</v>
      </c>
    </row>
    <row r="309" spans="1:17" x14ac:dyDescent="0.25">
      <c r="A309">
        <v>25000</v>
      </c>
      <c r="B309">
        <v>13000</v>
      </c>
      <c r="C309" s="1">
        <v>7313.8933039251115</v>
      </c>
      <c r="D309" s="1">
        <v>5686.1066960748885</v>
      </c>
      <c r="E309">
        <f t="shared" si="28"/>
        <v>7313.8933039251115</v>
      </c>
      <c r="F309">
        <f t="shared" si="29"/>
        <v>32331809.359147687</v>
      </c>
      <c r="G309">
        <f t="shared" si="30"/>
        <v>-5706.1231884057961</v>
      </c>
      <c r="H309">
        <f t="shared" si="31"/>
        <v>32559841.841262329</v>
      </c>
      <c r="I309">
        <f t="shared" si="32"/>
        <v>625000000</v>
      </c>
      <c r="J309">
        <f t="shared" si="33"/>
        <v>847283.21773357783</v>
      </c>
      <c r="K309">
        <f t="shared" si="34"/>
        <v>22711198.907385521</v>
      </c>
      <c r="O309" s="1">
        <v>278</v>
      </c>
      <c r="P309" s="1">
        <v>5862.0636313447867</v>
      </c>
      <c r="Q309" s="1">
        <v>-1562.0636313447867</v>
      </c>
    </row>
    <row r="310" spans="1:17" x14ac:dyDescent="0.25">
      <c r="A310">
        <v>26000</v>
      </c>
      <c r="B310">
        <v>10600</v>
      </c>
      <c r="C310" s="1">
        <v>7475.2077119895912</v>
      </c>
      <c r="D310" s="1">
        <v>3124.7922880104088</v>
      </c>
      <c r="E310">
        <f t="shared" si="28"/>
        <v>7475.2077119895912</v>
      </c>
      <c r="F310">
        <f t="shared" si="29"/>
        <v>9764326.8432093263</v>
      </c>
      <c r="G310">
        <f t="shared" si="30"/>
        <v>-4706.1231884057961</v>
      </c>
      <c r="H310">
        <f t="shared" si="31"/>
        <v>22147595.464450736</v>
      </c>
      <c r="I310">
        <f t="shared" si="32"/>
        <v>676000000</v>
      </c>
      <c r="J310">
        <f t="shared" si="33"/>
        <v>576332.22058224608</v>
      </c>
      <c r="K310">
        <f t="shared" si="34"/>
        <v>5596190.2117333505</v>
      </c>
      <c r="O310" s="1">
        <v>279</v>
      </c>
      <c r="P310" s="1">
        <v>6829.9500797316696</v>
      </c>
      <c r="Q310" s="1">
        <v>-3029.9500797316696</v>
      </c>
    </row>
    <row r="311" spans="1:17" x14ac:dyDescent="0.25">
      <c r="A311">
        <v>23000</v>
      </c>
      <c r="B311">
        <v>7250</v>
      </c>
      <c r="C311" s="1">
        <v>6991.2644877961502</v>
      </c>
      <c r="D311" s="1">
        <v>258.73551220384979</v>
      </c>
      <c r="E311">
        <f t="shared" si="28"/>
        <v>6991.2644877961502</v>
      </c>
      <c r="F311">
        <f t="shared" si="29"/>
        <v>66944.065275388508</v>
      </c>
      <c r="G311">
        <f t="shared" si="30"/>
        <v>-7706.1231884057961</v>
      </c>
      <c r="H311">
        <f t="shared" si="31"/>
        <v>59384334.594885513</v>
      </c>
      <c r="I311">
        <f t="shared" si="32"/>
        <v>529000000</v>
      </c>
      <c r="J311">
        <f t="shared" si="33"/>
        <v>1545319.2415314068</v>
      </c>
      <c r="K311">
        <f t="shared" si="34"/>
        <v>968990.57405219658</v>
      </c>
      <c r="O311" s="1">
        <v>280</v>
      </c>
      <c r="P311" s="1">
        <v>6023.3780394092673</v>
      </c>
      <c r="Q311" s="1">
        <v>-2023.3780394092673</v>
      </c>
    </row>
    <row r="312" spans="1:17" x14ac:dyDescent="0.25">
      <c r="A312">
        <v>36000</v>
      </c>
      <c r="B312">
        <v>16300</v>
      </c>
      <c r="C312" s="1">
        <v>9088.3517926343957</v>
      </c>
      <c r="D312" s="1">
        <v>7211.6482073656043</v>
      </c>
      <c r="E312">
        <f t="shared" si="28"/>
        <v>9088.3517926343957</v>
      </c>
      <c r="F312">
        <f t="shared" si="29"/>
        <v>52007869.866799533</v>
      </c>
      <c r="G312">
        <f t="shared" si="30"/>
        <v>5293.8768115942039</v>
      </c>
      <c r="H312">
        <f t="shared" si="31"/>
        <v>28025131.696334813</v>
      </c>
      <c r="I312">
        <f t="shared" si="32"/>
        <v>1296000000</v>
      </c>
      <c r="J312">
        <f t="shared" si="33"/>
        <v>729279.45648022403</v>
      </c>
      <c r="K312">
        <f t="shared" si="34"/>
        <v>65054335.863907255</v>
      </c>
      <c r="O312" s="1">
        <v>281</v>
      </c>
      <c r="P312" s="1">
        <v>7475.2077119895912</v>
      </c>
      <c r="Q312" s="1">
        <v>-3975.2077119895912</v>
      </c>
    </row>
    <row r="313" spans="1:17" x14ac:dyDescent="0.25">
      <c r="A313">
        <v>25000</v>
      </c>
      <c r="B313">
        <v>9500</v>
      </c>
      <c r="C313" s="1">
        <v>7313.8933039251115</v>
      </c>
      <c r="D313" s="1">
        <v>2186.1066960748885</v>
      </c>
      <c r="E313">
        <f t="shared" si="28"/>
        <v>7313.8933039251115</v>
      </c>
      <c r="F313">
        <f t="shared" si="29"/>
        <v>4779062.4866234651</v>
      </c>
      <c r="G313">
        <f t="shared" si="30"/>
        <v>-5706.1231884057961</v>
      </c>
      <c r="H313">
        <f t="shared" si="31"/>
        <v>32559841.841262329</v>
      </c>
      <c r="I313">
        <f t="shared" si="32"/>
        <v>625000000</v>
      </c>
      <c r="J313">
        <f t="shared" si="33"/>
        <v>847283.21773357783</v>
      </c>
      <c r="K313">
        <f t="shared" si="34"/>
        <v>1601811.2262261058</v>
      </c>
      <c r="O313" s="1">
        <v>282</v>
      </c>
      <c r="P313" s="1">
        <v>7313.8933039251115</v>
      </c>
      <c r="Q313" s="1">
        <v>-4413.8933039251115</v>
      </c>
    </row>
    <row r="314" spans="1:17" x14ac:dyDescent="0.25">
      <c r="A314">
        <v>26750</v>
      </c>
      <c r="B314">
        <v>8000</v>
      </c>
      <c r="C314" s="1">
        <v>7596.1935180379514</v>
      </c>
      <c r="D314" s="1">
        <v>403.80648196204857</v>
      </c>
      <c r="E314">
        <f t="shared" si="28"/>
        <v>7596.1935180379514</v>
      </c>
      <c r="F314">
        <f t="shared" si="29"/>
        <v>163059.67487456626</v>
      </c>
      <c r="G314">
        <f t="shared" si="30"/>
        <v>-3956.1231884057961</v>
      </c>
      <c r="H314">
        <f t="shared" si="31"/>
        <v>15650910.681842042</v>
      </c>
      <c r="I314">
        <f t="shared" si="32"/>
        <v>715562500</v>
      </c>
      <c r="J314">
        <f t="shared" si="33"/>
        <v>407273.29167081317</v>
      </c>
      <c r="K314">
        <f t="shared" si="34"/>
        <v>54930.791443499649</v>
      </c>
      <c r="O314" s="1">
        <v>283</v>
      </c>
      <c r="P314" s="1">
        <v>6668.6356716671889</v>
      </c>
      <c r="Q314" s="1">
        <v>-2468.6356716671889</v>
      </c>
    </row>
    <row r="315" spans="1:17" x14ac:dyDescent="0.25">
      <c r="A315">
        <v>47000</v>
      </c>
      <c r="B315">
        <v>15500</v>
      </c>
      <c r="C315" s="1">
        <v>10862.810281343682</v>
      </c>
      <c r="D315" s="1">
        <v>4637.1897186563183</v>
      </c>
      <c r="E315">
        <f t="shared" si="28"/>
        <v>10862.810281343682</v>
      </c>
      <c r="F315">
        <f t="shared" si="29"/>
        <v>21503528.486811865</v>
      </c>
      <c r="G315">
        <f t="shared" si="30"/>
        <v>16293.876811594204</v>
      </c>
      <c r="H315">
        <f t="shared" si="31"/>
        <v>265490421.55140731</v>
      </c>
      <c r="I315">
        <f t="shared" si="32"/>
        <v>2209000000</v>
      </c>
      <c r="J315">
        <f t="shared" si="33"/>
        <v>6908681.5515317535</v>
      </c>
      <c r="K315">
        <f t="shared" si="34"/>
        <v>52789332.965356529</v>
      </c>
      <c r="O315" s="1">
        <v>284</v>
      </c>
      <c r="P315" s="1">
        <v>6023.3780394092673</v>
      </c>
      <c r="Q315" s="1">
        <v>-2023.3780394092673</v>
      </c>
    </row>
    <row r="316" spans="1:17" x14ac:dyDescent="0.25">
      <c r="A316">
        <v>20000</v>
      </c>
      <c r="B316">
        <v>5500</v>
      </c>
      <c r="C316" s="1">
        <v>6507.3212636027092</v>
      </c>
      <c r="D316" s="1">
        <v>-1007.3212636027092</v>
      </c>
      <c r="E316">
        <f t="shared" si="28"/>
        <v>6507.3212636027092</v>
      </c>
      <c r="F316">
        <f t="shared" si="29"/>
        <v>1014696.1281061588</v>
      </c>
      <c r="G316">
        <f t="shared" si="30"/>
        <v>-10706.123188405796</v>
      </c>
      <c r="H316">
        <f t="shared" si="31"/>
        <v>114621073.72532029</v>
      </c>
      <c r="I316">
        <f t="shared" si="32"/>
        <v>400000000</v>
      </c>
      <c r="J316">
        <f t="shared" si="33"/>
        <v>2982708.3509660535</v>
      </c>
      <c r="K316">
        <f t="shared" si="34"/>
        <v>7476796.7334724888</v>
      </c>
      <c r="O316" s="1">
        <v>285</v>
      </c>
      <c r="P316" s="1">
        <v>6184.692447473748</v>
      </c>
      <c r="Q316" s="1">
        <v>-2684.692447473748</v>
      </c>
    </row>
    <row r="317" spans="1:17" x14ac:dyDescent="0.25">
      <c r="A317">
        <v>20500</v>
      </c>
      <c r="B317">
        <v>10300</v>
      </c>
      <c r="C317" s="1">
        <v>6587.9784676349491</v>
      </c>
      <c r="D317" s="1">
        <v>3712.0215323650509</v>
      </c>
      <c r="E317">
        <f t="shared" si="28"/>
        <v>6587.9784676349491</v>
      </c>
      <c r="F317">
        <f t="shared" si="29"/>
        <v>13779103.85674178</v>
      </c>
      <c r="G317">
        <f t="shared" si="30"/>
        <v>-10206.123188405796</v>
      </c>
      <c r="H317">
        <f t="shared" si="31"/>
        <v>104164950.5369145</v>
      </c>
      <c r="I317">
        <f t="shared" si="32"/>
        <v>420250000</v>
      </c>
      <c r="J317">
        <f t="shared" si="33"/>
        <v>2710615.5765821212</v>
      </c>
      <c r="K317">
        <f t="shared" si="34"/>
        <v>4266814.124776829</v>
      </c>
      <c r="O317" s="1">
        <v>286</v>
      </c>
      <c r="P317" s="1">
        <v>6184.692447473748</v>
      </c>
      <c r="Q317" s="1">
        <v>-184.69244747374796</v>
      </c>
    </row>
    <row r="318" spans="1:17" x14ac:dyDescent="0.25">
      <c r="A318">
        <v>48000</v>
      </c>
      <c r="B318">
        <v>19000</v>
      </c>
      <c r="C318" s="1">
        <v>11024.124689408161</v>
      </c>
      <c r="D318" s="1">
        <v>7975.8753105918386</v>
      </c>
      <c r="E318">
        <f t="shared" si="28"/>
        <v>11024.124689408161</v>
      </c>
      <c r="F318">
        <f t="shared" si="29"/>
        <v>63614586.970108457</v>
      </c>
      <c r="G318">
        <f t="shared" si="30"/>
        <v>17293.876811594204</v>
      </c>
      <c r="H318">
        <f t="shared" si="31"/>
        <v>299078175.17459571</v>
      </c>
      <c r="I318">
        <f t="shared" si="32"/>
        <v>2304000000</v>
      </c>
      <c r="J318">
        <f t="shared" si="33"/>
        <v>7782713.4373449404</v>
      </c>
      <c r="K318">
        <f t="shared" si="34"/>
        <v>115898720.64651595</v>
      </c>
      <c r="O318" s="1">
        <v>287</v>
      </c>
      <c r="P318" s="1">
        <v>6023.3780394092673</v>
      </c>
      <c r="Q318" s="1">
        <v>-3523.3780394092673</v>
      </c>
    </row>
    <row r="319" spans="1:17" x14ac:dyDescent="0.25">
      <c r="A319">
        <v>21000</v>
      </c>
      <c r="B319">
        <v>2800</v>
      </c>
      <c r="C319" s="1">
        <v>6668.6356716671889</v>
      </c>
      <c r="D319" s="1">
        <v>-3868.6356716671889</v>
      </c>
      <c r="E319">
        <f t="shared" si="28"/>
        <v>6668.6356716671889</v>
      </c>
      <c r="F319">
        <f t="shared" si="29"/>
        <v>14966341.960095841</v>
      </c>
      <c r="G319">
        <f t="shared" si="30"/>
        <v>-9706.1231884057961</v>
      </c>
      <c r="H319">
        <f t="shared" si="31"/>
        <v>94208827.348508701</v>
      </c>
      <c r="I319">
        <f t="shared" si="32"/>
        <v>441000000</v>
      </c>
      <c r="J319">
        <f t="shared" si="33"/>
        <v>2451533.9713227856</v>
      </c>
      <c r="K319">
        <f t="shared" si="34"/>
        <v>29532411.950863797</v>
      </c>
      <c r="O319" s="1">
        <v>288</v>
      </c>
      <c r="P319" s="1">
        <v>6991.2644877961502</v>
      </c>
      <c r="Q319" s="1">
        <v>-3991.2644877961502</v>
      </c>
    </row>
    <row r="320" spans="1:17" x14ac:dyDescent="0.25">
      <c r="A320">
        <v>49000</v>
      </c>
      <c r="B320">
        <v>9000</v>
      </c>
      <c r="C320" s="1">
        <v>11185.439097472641</v>
      </c>
      <c r="D320" s="1">
        <v>-2185.4390974726412</v>
      </c>
      <c r="E320">
        <f t="shared" si="28"/>
        <v>11185.439097472641</v>
      </c>
      <c r="F320">
        <f t="shared" si="29"/>
        <v>4776144.0487620328</v>
      </c>
      <c r="G320">
        <f t="shared" si="30"/>
        <v>18293.876811594204</v>
      </c>
      <c r="H320">
        <f t="shared" si="31"/>
        <v>334665928.79778409</v>
      </c>
      <c r="I320">
        <f t="shared" si="32"/>
        <v>2401000000</v>
      </c>
      <c r="J320">
        <f t="shared" si="33"/>
        <v>8708789.9996565133</v>
      </c>
      <c r="K320">
        <f t="shared" si="34"/>
        <v>586184.41463190375</v>
      </c>
      <c r="O320" s="1">
        <v>289</v>
      </c>
      <c r="P320" s="1">
        <v>6184.692447473748</v>
      </c>
      <c r="Q320" s="1">
        <v>-3584.692447473748</v>
      </c>
    </row>
    <row r="321" spans="1:17" x14ac:dyDescent="0.25">
      <c r="A321">
        <v>35000</v>
      </c>
      <c r="B321">
        <v>14000</v>
      </c>
      <c r="C321" s="1">
        <v>8927.037384569916</v>
      </c>
      <c r="D321" s="1">
        <v>5072.962615430084</v>
      </c>
      <c r="E321">
        <f t="shared" si="28"/>
        <v>8927.037384569916</v>
      </c>
      <c r="F321">
        <f t="shared" si="29"/>
        <v>25734949.697551239</v>
      </c>
      <c r="G321">
        <f t="shared" si="30"/>
        <v>4293.8768115942039</v>
      </c>
      <c r="H321">
        <f t="shared" si="31"/>
        <v>18437378.073146407</v>
      </c>
      <c r="I321">
        <f t="shared" si="32"/>
        <v>1225000000</v>
      </c>
      <c r="J321">
        <f t="shared" si="33"/>
        <v>479783.68864768377</v>
      </c>
      <c r="K321">
        <f t="shared" si="34"/>
        <v>33242452.530573923</v>
      </c>
      <c r="O321" s="1">
        <v>290</v>
      </c>
      <c r="P321" s="1">
        <v>6023.3780394092673</v>
      </c>
      <c r="Q321" s="1">
        <v>-523.37803940926733</v>
      </c>
    </row>
    <row r="322" spans="1:17" x14ac:dyDescent="0.25">
      <c r="A322">
        <v>37000</v>
      </c>
      <c r="B322">
        <v>9500</v>
      </c>
      <c r="C322" s="1">
        <v>9249.6662006988772</v>
      </c>
      <c r="D322" s="1">
        <v>250.33379930112278</v>
      </c>
      <c r="E322">
        <f t="shared" si="28"/>
        <v>9249.6662006988772</v>
      </c>
      <c r="F322">
        <f t="shared" si="29"/>
        <v>62667.01107253482</v>
      </c>
      <c r="G322">
        <f t="shared" si="30"/>
        <v>6293.8768115942039</v>
      </c>
      <c r="H322">
        <f t="shared" si="31"/>
        <v>39612885.319523223</v>
      </c>
      <c r="I322">
        <f t="shared" si="32"/>
        <v>1369000000</v>
      </c>
      <c r="J322">
        <f t="shared" si="33"/>
        <v>1030819.9008111549</v>
      </c>
      <c r="K322">
        <f t="shared" si="34"/>
        <v>1601811.2262261058</v>
      </c>
      <c r="O322" s="1">
        <v>291</v>
      </c>
      <c r="P322" s="1">
        <v>7797.8365281185525</v>
      </c>
      <c r="Q322" s="1">
        <v>-4297.8365281185525</v>
      </c>
    </row>
    <row r="323" spans="1:17" x14ac:dyDescent="0.25">
      <c r="A323">
        <v>23000</v>
      </c>
      <c r="B323">
        <v>20600</v>
      </c>
      <c r="C323" s="1">
        <v>6991.2644877961502</v>
      </c>
      <c r="D323" s="1">
        <v>13608.73551220385</v>
      </c>
      <c r="E323">
        <f t="shared" ref="E323:E386" si="35">$P$24+$P$25*A323</f>
        <v>6991.2644877961502</v>
      </c>
      <c r="F323">
        <f t="shared" ref="F323:F386" si="36">D323^2</f>
        <v>185197682.24111819</v>
      </c>
      <c r="G323">
        <f t="shared" ref="G323:G386" si="37">A323-$A$555</f>
        <v>-7706.1231884057961</v>
      </c>
      <c r="H323">
        <f t="shared" ref="H323:H386" si="38">G323^2</f>
        <v>59384334.594885513</v>
      </c>
      <c r="I323">
        <f t="shared" ref="I323:I386" si="39">A323^2</f>
        <v>529000000</v>
      </c>
      <c r="J323">
        <f t="shared" ref="J323:J386" si="40">(E323-$B$555)^2</f>
        <v>1545319.2415314068</v>
      </c>
      <c r="K323">
        <f t="shared" ref="K323:K386" si="41">(B323-$B$555)^2</f>
        <v>152908726.4436174</v>
      </c>
      <c r="O323" s="1">
        <v>292</v>
      </c>
      <c r="P323" s="1">
        <v>5862.0636313447867</v>
      </c>
      <c r="Q323" s="1">
        <v>-2262.0636313447867</v>
      </c>
    </row>
    <row r="324" spans="1:17" x14ac:dyDescent="0.25">
      <c r="A324">
        <v>23000</v>
      </c>
      <c r="B324">
        <v>15000</v>
      </c>
      <c r="C324" s="1">
        <v>6991.2644877961502</v>
      </c>
      <c r="D324" s="1">
        <v>8008.7355122038498</v>
      </c>
      <c r="E324">
        <f t="shared" si="35"/>
        <v>6991.2644877961502</v>
      </c>
      <c r="F324">
        <f t="shared" si="36"/>
        <v>64139844.504435062</v>
      </c>
      <c r="G324">
        <f t="shared" si="37"/>
        <v>-7706.1231884057961</v>
      </c>
      <c r="H324">
        <f t="shared" si="38"/>
        <v>59384334.594885513</v>
      </c>
      <c r="I324">
        <f t="shared" si="39"/>
        <v>529000000</v>
      </c>
      <c r="J324">
        <f t="shared" si="40"/>
        <v>1545319.2415314068</v>
      </c>
      <c r="K324">
        <f t="shared" si="41"/>
        <v>45773706.153762326</v>
      </c>
      <c r="O324" s="1">
        <v>293</v>
      </c>
      <c r="P324" s="1">
        <v>7475.2077119895912</v>
      </c>
      <c r="Q324" s="1">
        <v>7524.7922880104088</v>
      </c>
    </row>
    <row r="325" spans="1:17" x14ac:dyDescent="0.25">
      <c r="A325">
        <v>22500</v>
      </c>
      <c r="B325">
        <v>4000</v>
      </c>
      <c r="C325" s="1">
        <v>6910.6072837639094</v>
      </c>
      <c r="D325" s="1">
        <v>-2910.6072837639094</v>
      </c>
      <c r="E325">
        <f t="shared" si="35"/>
        <v>6910.6072837639094</v>
      </c>
      <c r="F325">
        <f t="shared" si="36"/>
        <v>8471634.7602995224</v>
      </c>
      <c r="G325">
        <f t="shared" si="37"/>
        <v>-8206.1231884057961</v>
      </c>
      <c r="H325">
        <f t="shared" si="38"/>
        <v>67340457.78329131</v>
      </c>
      <c r="I325">
        <f t="shared" si="39"/>
        <v>506250000</v>
      </c>
      <c r="J325">
        <f t="shared" si="40"/>
        <v>1752356.1702923574</v>
      </c>
      <c r="K325">
        <f t="shared" si="41"/>
        <v>17929916.298689883</v>
      </c>
      <c r="O325" s="1">
        <v>294</v>
      </c>
      <c r="P325" s="1">
        <v>7152.5788958606299</v>
      </c>
      <c r="Q325" s="1">
        <v>10247.42110413937</v>
      </c>
    </row>
    <row r="326" spans="1:17" x14ac:dyDescent="0.25">
      <c r="A326">
        <v>42000</v>
      </c>
      <c r="B326">
        <v>10000</v>
      </c>
      <c r="C326" s="1">
        <v>10056.238241021279</v>
      </c>
      <c r="D326" s="1">
        <v>-56.238241021279464</v>
      </c>
      <c r="E326">
        <f t="shared" si="35"/>
        <v>10056.238241021279</v>
      </c>
      <c r="F326">
        <f t="shared" si="36"/>
        <v>3162.7397531675201</v>
      </c>
      <c r="G326">
        <f t="shared" si="37"/>
        <v>11293.876811594204</v>
      </c>
      <c r="H326">
        <f t="shared" si="38"/>
        <v>127551653.43546526</v>
      </c>
      <c r="I326">
        <f t="shared" si="39"/>
        <v>1764000000</v>
      </c>
      <c r="J326">
        <f t="shared" si="40"/>
        <v>3319192.2699416112</v>
      </c>
      <c r="K326">
        <f t="shared" si="41"/>
        <v>3117438.037820308</v>
      </c>
      <c r="O326" s="1">
        <v>295</v>
      </c>
      <c r="P326" s="1">
        <v>12475.954361988486</v>
      </c>
      <c r="Q326" s="1">
        <v>-2875.9543619884862</v>
      </c>
    </row>
    <row r="327" spans="1:17" x14ac:dyDescent="0.25">
      <c r="A327">
        <v>21000</v>
      </c>
      <c r="B327">
        <v>635</v>
      </c>
      <c r="C327" s="1">
        <v>6668.6356716671889</v>
      </c>
      <c r="D327" s="1">
        <v>-6033.6356716671889</v>
      </c>
      <c r="E327">
        <f t="shared" si="35"/>
        <v>6668.6356716671889</v>
      </c>
      <c r="F327">
        <f t="shared" si="36"/>
        <v>36404759.418414772</v>
      </c>
      <c r="G327">
        <f t="shared" si="37"/>
        <v>-9706.1231884057961</v>
      </c>
      <c r="H327">
        <f t="shared" si="38"/>
        <v>94208827.348508701</v>
      </c>
      <c r="I327">
        <f t="shared" si="39"/>
        <v>441000000</v>
      </c>
      <c r="J327">
        <f t="shared" si="40"/>
        <v>2451533.9713227856</v>
      </c>
      <c r="K327">
        <f t="shared" si="41"/>
        <v>57750472.856660903</v>
      </c>
      <c r="O327" s="1">
        <v>296</v>
      </c>
      <c r="P327" s="1">
        <v>16912.100583761698</v>
      </c>
      <c r="Q327" s="1">
        <v>-4912.1005837616976</v>
      </c>
    </row>
    <row r="328" spans="1:17" x14ac:dyDescent="0.25">
      <c r="A328">
        <v>30000</v>
      </c>
      <c r="B328">
        <v>13100</v>
      </c>
      <c r="C328" s="1">
        <v>8120.4653442475137</v>
      </c>
      <c r="D328" s="1">
        <v>4979.5346557524863</v>
      </c>
      <c r="E328">
        <f t="shared" si="35"/>
        <v>8120.4653442475137</v>
      </c>
      <c r="F328">
        <f t="shared" si="36"/>
        <v>24795765.387840033</v>
      </c>
      <c r="G328">
        <f t="shared" si="37"/>
        <v>-706.1231884057961</v>
      </c>
      <c r="H328">
        <f t="shared" si="38"/>
        <v>498609.95720436744</v>
      </c>
      <c r="I328">
        <f t="shared" si="39"/>
        <v>900000000</v>
      </c>
      <c r="J328">
        <f t="shared" si="40"/>
        <v>12974.996960787961</v>
      </c>
      <c r="K328">
        <f t="shared" si="41"/>
        <v>23674324.269704361</v>
      </c>
      <c r="O328" s="1">
        <v>297</v>
      </c>
      <c r="P328" s="1">
        <v>10217.552649085759</v>
      </c>
      <c r="Q328" s="1">
        <v>2582.4473509142408</v>
      </c>
    </row>
    <row r="329" spans="1:17" x14ac:dyDescent="0.25">
      <c r="A329">
        <v>25000</v>
      </c>
      <c r="B329">
        <v>8000</v>
      </c>
      <c r="C329" s="1">
        <v>7313.8933039251115</v>
      </c>
      <c r="D329" s="1">
        <v>686.10669607488853</v>
      </c>
      <c r="E329">
        <f t="shared" si="35"/>
        <v>7313.8933039251115</v>
      </c>
      <c r="F329">
        <f t="shared" si="36"/>
        <v>470742.39839879947</v>
      </c>
      <c r="G329">
        <f t="shared" si="37"/>
        <v>-5706.1231884057961</v>
      </c>
      <c r="H329">
        <f t="shared" si="38"/>
        <v>32559841.841262329</v>
      </c>
      <c r="I329">
        <f t="shared" si="39"/>
        <v>625000000</v>
      </c>
      <c r="J329">
        <f t="shared" si="40"/>
        <v>847283.21773357783</v>
      </c>
      <c r="K329">
        <f t="shared" si="41"/>
        <v>54930.791443499649</v>
      </c>
      <c r="O329" s="1">
        <v>298</v>
      </c>
      <c r="P329" s="1">
        <v>8927.037384569916</v>
      </c>
      <c r="Q329" s="1">
        <v>3572.962615430084</v>
      </c>
    </row>
    <row r="330" spans="1:17" x14ac:dyDescent="0.25">
      <c r="A330">
        <v>15000</v>
      </c>
      <c r="B330">
        <v>6800</v>
      </c>
      <c r="C330" s="1">
        <v>5700.749223280307</v>
      </c>
      <c r="D330" s="1">
        <v>1099.250776719693</v>
      </c>
      <c r="E330">
        <f t="shared" si="35"/>
        <v>5700.749223280307</v>
      </c>
      <c r="F330">
        <f t="shared" si="36"/>
        <v>1208352.2701188484</v>
      </c>
      <c r="G330">
        <f t="shared" si="37"/>
        <v>-15706.123188405796</v>
      </c>
      <c r="H330">
        <f t="shared" si="38"/>
        <v>246682305.60937825</v>
      </c>
      <c r="I330">
        <f t="shared" si="39"/>
        <v>225000000</v>
      </c>
      <c r="J330">
        <f t="shared" si="40"/>
        <v>6419250.3966582147</v>
      </c>
      <c r="K330">
        <f t="shared" si="41"/>
        <v>2057426.4436174147</v>
      </c>
      <c r="O330" s="1">
        <v>299</v>
      </c>
      <c r="P330" s="1">
        <v>12233.982749891766</v>
      </c>
      <c r="Q330" s="1">
        <v>14766.017250108234</v>
      </c>
    </row>
    <row r="331" spans="1:17" x14ac:dyDescent="0.25">
      <c r="A331">
        <v>35000</v>
      </c>
      <c r="B331">
        <v>13500</v>
      </c>
      <c r="C331" s="1">
        <v>8927.037384569916</v>
      </c>
      <c r="D331" s="1">
        <v>4572.962615430084</v>
      </c>
      <c r="E331">
        <f t="shared" si="35"/>
        <v>8927.037384569916</v>
      </c>
      <c r="F331">
        <f t="shared" si="36"/>
        <v>20911987.082121156</v>
      </c>
      <c r="G331">
        <f t="shared" si="37"/>
        <v>4293.8768115942039</v>
      </c>
      <c r="H331">
        <f t="shared" si="38"/>
        <v>18437378.073146407</v>
      </c>
      <c r="I331">
        <f t="shared" si="39"/>
        <v>1225000000</v>
      </c>
      <c r="J331">
        <f t="shared" si="40"/>
        <v>479783.68864768377</v>
      </c>
      <c r="K331">
        <f t="shared" si="41"/>
        <v>27726825.718979724</v>
      </c>
      <c r="O331" s="1">
        <v>300</v>
      </c>
      <c r="P331" s="1">
        <v>9249.6662006988772</v>
      </c>
      <c r="Q331" s="1">
        <v>-1949.6662006988772</v>
      </c>
    </row>
    <row r="332" spans="1:17" x14ac:dyDescent="0.25">
      <c r="A332">
        <v>29000</v>
      </c>
      <c r="B332">
        <v>7000</v>
      </c>
      <c r="C332" s="1">
        <v>7959.1509361830331</v>
      </c>
      <c r="D332" s="1">
        <v>-959.15093618303308</v>
      </c>
      <c r="E332">
        <f t="shared" si="35"/>
        <v>7959.1509361830331</v>
      </c>
      <c r="F332">
        <f t="shared" si="36"/>
        <v>919970.51838078885</v>
      </c>
      <c r="G332">
        <f t="shared" si="37"/>
        <v>-1706.1231884057961</v>
      </c>
      <c r="H332">
        <f t="shared" si="38"/>
        <v>2910856.3340159594</v>
      </c>
      <c r="I332">
        <f t="shared" si="39"/>
        <v>841000000</v>
      </c>
      <c r="J332">
        <f t="shared" si="40"/>
        <v>75747.288118571189</v>
      </c>
      <c r="K332">
        <f t="shared" si="41"/>
        <v>1523677.1682550954</v>
      </c>
      <c r="O332" s="1">
        <v>301</v>
      </c>
      <c r="P332" s="1">
        <v>7233.2360998928707</v>
      </c>
      <c r="Q332" s="1">
        <v>5766.7639001071293</v>
      </c>
    </row>
    <row r="333" spans="1:17" x14ac:dyDescent="0.25">
      <c r="A333">
        <v>35000</v>
      </c>
      <c r="B333">
        <v>12200</v>
      </c>
      <c r="C333" s="1">
        <v>8927.037384569916</v>
      </c>
      <c r="D333" s="1">
        <v>3272.962615430084</v>
      </c>
      <c r="E333">
        <f t="shared" si="35"/>
        <v>8927.037384569916</v>
      </c>
      <c r="F333">
        <f t="shared" si="36"/>
        <v>10712284.282002937</v>
      </c>
      <c r="G333">
        <f t="shared" si="37"/>
        <v>4293.8768115942039</v>
      </c>
      <c r="H333">
        <f t="shared" si="38"/>
        <v>18437378.073146407</v>
      </c>
      <c r="I333">
        <f t="shared" si="39"/>
        <v>1225000000</v>
      </c>
      <c r="J333">
        <f t="shared" si="40"/>
        <v>479783.68864768377</v>
      </c>
      <c r="K333">
        <f t="shared" si="41"/>
        <v>15726196.008834798</v>
      </c>
      <c r="O333" s="1">
        <v>302</v>
      </c>
      <c r="P333" s="1">
        <v>11524.199354408051</v>
      </c>
      <c r="Q333" s="1">
        <v>3475.8006455919494</v>
      </c>
    </row>
    <row r="334" spans="1:17" x14ac:dyDescent="0.25">
      <c r="A334">
        <v>21000</v>
      </c>
      <c r="B334">
        <v>17000</v>
      </c>
      <c r="C334" s="1">
        <v>6668.6356716671889</v>
      </c>
      <c r="D334" s="1">
        <v>10331.364328332811</v>
      </c>
      <c r="E334">
        <f t="shared" si="35"/>
        <v>6668.6356716671889</v>
      </c>
      <c r="F334">
        <f t="shared" si="36"/>
        <v>106737088.88474767</v>
      </c>
      <c r="G334">
        <f t="shared" si="37"/>
        <v>-9706.1231884057961</v>
      </c>
      <c r="H334">
        <f t="shared" si="38"/>
        <v>94208827.348508701</v>
      </c>
      <c r="I334">
        <f t="shared" si="39"/>
        <v>441000000</v>
      </c>
      <c r="J334">
        <f t="shared" si="40"/>
        <v>2451533.9713227856</v>
      </c>
      <c r="K334">
        <f t="shared" si="41"/>
        <v>76836213.400139138</v>
      </c>
      <c r="O334" s="1">
        <v>303</v>
      </c>
      <c r="P334" s="1">
        <v>9169.0089966666364</v>
      </c>
      <c r="Q334" s="1">
        <v>-2719.0089966666364</v>
      </c>
    </row>
    <row r="335" spans="1:17" x14ac:dyDescent="0.25">
      <c r="A335">
        <v>28000</v>
      </c>
      <c r="B335">
        <v>4650</v>
      </c>
      <c r="C335" s="1">
        <v>7797.8365281185525</v>
      </c>
      <c r="D335" s="1">
        <v>-3147.8365281185525</v>
      </c>
      <c r="E335">
        <f t="shared" si="35"/>
        <v>7797.8365281185525</v>
      </c>
      <c r="F335">
        <f t="shared" si="36"/>
        <v>9908874.8077574614</v>
      </c>
      <c r="G335">
        <f t="shared" si="37"/>
        <v>-2706.1231884057961</v>
      </c>
      <c r="H335">
        <f t="shared" si="38"/>
        <v>7323102.7108275518</v>
      </c>
      <c r="I335">
        <f t="shared" si="39"/>
        <v>784000000</v>
      </c>
      <c r="J335">
        <f t="shared" si="40"/>
        <v>190564.25577474196</v>
      </c>
      <c r="K335">
        <f t="shared" si="41"/>
        <v>12847731.153762346</v>
      </c>
      <c r="O335" s="1">
        <v>304</v>
      </c>
      <c r="P335" s="1">
        <v>11024.124689408161</v>
      </c>
      <c r="Q335" s="1">
        <v>10975.875310591839</v>
      </c>
    </row>
    <row r="336" spans="1:17" x14ac:dyDescent="0.25">
      <c r="A336">
        <v>17000</v>
      </c>
      <c r="B336">
        <v>1200</v>
      </c>
      <c r="C336" s="1">
        <v>6023.3780394092673</v>
      </c>
      <c r="D336" s="1">
        <v>-4823.3780394092673</v>
      </c>
      <c r="E336">
        <f t="shared" si="35"/>
        <v>6023.3780394092673</v>
      </c>
      <c r="F336">
        <f t="shared" si="36"/>
        <v>23264975.711055588</v>
      </c>
      <c r="G336">
        <f t="shared" si="37"/>
        <v>-13706.123188405796</v>
      </c>
      <c r="H336">
        <f t="shared" si="38"/>
        <v>187857812.85575506</v>
      </c>
      <c r="I336">
        <f t="shared" si="39"/>
        <v>289000000</v>
      </c>
      <c r="J336">
        <f t="shared" si="40"/>
        <v>4888499.5488861902</v>
      </c>
      <c r="K336">
        <f t="shared" si="41"/>
        <v>49482406.153762348</v>
      </c>
      <c r="O336" s="1">
        <v>305</v>
      </c>
      <c r="P336" s="1">
        <v>6023.3780394092673</v>
      </c>
      <c r="Q336" s="1">
        <v>-2023.3780394092673</v>
      </c>
    </row>
    <row r="337" spans="1:17" x14ac:dyDescent="0.25">
      <c r="A337">
        <v>18000</v>
      </c>
      <c r="B337">
        <v>1000</v>
      </c>
      <c r="C337" s="1">
        <v>6184.692447473748</v>
      </c>
      <c r="D337" s="1">
        <v>-5184.692447473748</v>
      </c>
      <c r="E337">
        <f t="shared" si="35"/>
        <v>6184.692447473748</v>
      </c>
      <c r="F337">
        <f t="shared" si="36"/>
        <v>26881035.774891324</v>
      </c>
      <c r="G337">
        <f t="shared" si="37"/>
        <v>-12706.123188405796</v>
      </c>
      <c r="H337">
        <f t="shared" si="38"/>
        <v>161445566.47894347</v>
      </c>
      <c r="I337">
        <f t="shared" si="39"/>
        <v>324000000</v>
      </c>
      <c r="J337">
        <f t="shared" si="40"/>
        <v>4201191.1397477575</v>
      </c>
      <c r="K337">
        <f t="shared" si="41"/>
        <v>52336155.429124668</v>
      </c>
      <c r="O337" s="1">
        <v>306</v>
      </c>
      <c r="P337" s="1">
        <v>6668.6356716671889</v>
      </c>
      <c r="Q337" s="1">
        <v>3331.3643283328111</v>
      </c>
    </row>
    <row r="338" spans="1:17" x14ac:dyDescent="0.25">
      <c r="A338">
        <v>21000</v>
      </c>
      <c r="B338">
        <v>6350</v>
      </c>
      <c r="C338" s="1">
        <v>6668.6356716671889</v>
      </c>
      <c r="D338" s="1">
        <v>-318.63567166718894</v>
      </c>
      <c r="E338">
        <f t="shared" si="35"/>
        <v>6668.6356716671889</v>
      </c>
      <c r="F338">
        <f t="shared" si="36"/>
        <v>101528.69125880064</v>
      </c>
      <c r="G338">
        <f t="shared" si="37"/>
        <v>-9706.1231884057961</v>
      </c>
      <c r="H338">
        <f t="shared" si="38"/>
        <v>94208827.348508701</v>
      </c>
      <c r="I338">
        <f t="shared" si="39"/>
        <v>441000000</v>
      </c>
      <c r="J338">
        <f t="shared" si="40"/>
        <v>2451533.9713227856</v>
      </c>
      <c r="K338">
        <f t="shared" si="41"/>
        <v>3550862.3131826329</v>
      </c>
      <c r="O338" s="1">
        <v>307</v>
      </c>
      <c r="P338" s="1">
        <v>10733.758754892096</v>
      </c>
      <c r="Q338" s="1">
        <v>13266.241245107904</v>
      </c>
    </row>
    <row r="339" spans="1:17" x14ac:dyDescent="0.25">
      <c r="A339">
        <v>25000</v>
      </c>
      <c r="B339">
        <v>5000</v>
      </c>
      <c r="C339" s="1">
        <v>7313.8933039251115</v>
      </c>
      <c r="D339" s="1">
        <v>-2313.8933039251115</v>
      </c>
      <c r="E339">
        <f t="shared" si="35"/>
        <v>7313.8933039251115</v>
      </c>
      <c r="F339">
        <f t="shared" si="36"/>
        <v>5354102.2219494684</v>
      </c>
      <c r="G339">
        <f t="shared" si="37"/>
        <v>-5706.1231884057961</v>
      </c>
      <c r="H339">
        <f t="shared" si="38"/>
        <v>32559841.841262329</v>
      </c>
      <c r="I339">
        <f t="shared" si="39"/>
        <v>625000000</v>
      </c>
      <c r="J339">
        <f t="shared" si="40"/>
        <v>847283.21773357783</v>
      </c>
      <c r="K339">
        <f t="shared" si="41"/>
        <v>10461169.921878288</v>
      </c>
      <c r="O339" s="1">
        <v>308</v>
      </c>
      <c r="P339" s="1">
        <v>7313.8933039251115</v>
      </c>
      <c r="Q339" s="1">
        <v>5686.1066960748885</v>
      </c>
    </row>
    <row r="340" spans="1:17" x14ac:dyDescent="0.25">
      <c r="A340">
        <v>22000</v>
      </c>
      <c r="B340">
        <v>7500</v>
      </c>
      <c r="C340" s="1">
        <v>6829.9500797316696</v>
      </c>
      <c r="D340" s="1">
        <v>670.04992026833042</v>
      </c>
      <c r="E340">
        <f t="shared" si="35"/>
        <v>6829.9500797316696</v>
      </c>
      <c r="F340">
        <f t="shared" si="36"/>
        <v>448966.89565159596</v>
      </c>
      <c r="G340">
        <f t="shared" si="37"/>
        <v>-8706.1231884057961</v>
      </c>
      <c r="H340">
        <f t="shared" si="38"/>
        <v>75796580.971697107</v>
      </c>
      <c r="I340">
        <f t="shared" si="39"/>
        <v>484000000</v>
      </c>
      <c r="J340">
        <f t="shared" si="40"/>
        <v>1972404.2681779026</v>
      </c>
      <c r="K340">
        <f t="shared" si="41"/>
        <v>539303.97984929755</v>
      </c>
      <c r="O340" s="1">
        <v>309</v>
      </c>
      <c r="P340" s="1">
        <v>7475.2077119895912</v>
      </c>
      <c r="Q340" s="1">
        <v>3124.7922880104088</v>
      </c>
    </row>
    <row r="341" spans="1:17" x14ac:dyDescent="0.25">
      <c r="A341">
        <v>43500</v>
      </c>
      <c r="B341">
        <v>5750</v>
      </c>
      <c r="C341" s="1">
        <v>10298.209853118</v>
      </c>
      <c r="D341" s="1">
        <v>-4548.209853118</v>
      </c>
      <c r="E341">
        <f t="shared" si="35"/>
        <v>10298.209853118</v>
      </c>
      <c r="F341">
        <f t="shared" si="36"/>
        <v>20686212.867999658</v>
      </c>
      <c r="G341">
        <f t="shared" si="37"/>
        <v>12793.876811594204</v>
      </c>
      <c r="H341">
        <f t="shared" si="38"/>
        <v>163683283.87024787</v>
      </c>
      <c r="I341">
        <f t="shared" si="39"/>
        <v>1892250000</v>
      </c>
      <c r="J341">
        <f t="shared" si="40"/>
        <v>4259421.778610386</v>
      </c>
      <c r="K341">
        <f t="shared" si="41"/>
        <v>6172110.1392695904</v>
      </c>
      <c r="O341" s="1">
        <v>310</v>
      </c>
      <c r="P341" s="1">
        <v>6991.2644877961502</v>
      </c>
      <c r="Q341" s="1">
        <v>258.73551220384979</v>
      </c>
    </row>
    <row r="342" spans="1:17" x14ac:dyDescent="0.25">
      <c r="A342">
        <v>27000</v>
      </c>
      <c r="B342">
        <v>6500</v>
      </c>
      <c r="C342" s="1">
        <v>7636.5221200540718</v>
      </c>
      <c r="D342" s="1">
        <v>-1136.5221200540718</v>
      </c>
      <c r="E342">
        <f t="shared" si="35"/>
        <v>7636.5221200540718</v>
      </c>
      <c r="F342">
        <f t="shared" si="36"/>
        <v>1291682.529372202</v>
      </c>
      <c r="G342">
        <f t="shared" si="37"/>
        <v>-3706.1231884057961</v>
      </c>
      <c r="H342">
        <f t="shared" si="38"/>
        <v>13735349.087639144</v>
      </c>
      <c r="I342">
        <f t="shared" si="39"/>
        <v>729000000</v>
      </c>
      <c r="J342">
        <f t="shared" si="40"/>
        <v>357425.8999293003</v>
      </c>
      <c r="K342">
        <f t="shared" si="41"/>
        <v>3008050.3566608932</v>
      </c>
      <c r="O342" s="1">
        <v>311</v>
      </c>
      <c r="P342" s="1">
        <v>9088.3517926343957</v>
      </c>
      <c r="Q342" s="1">
        <v>7211.6482073656043</v>
      </c>
    </row>
    <row r="343" spans="1:17" x14ac:dyDescent="0.25">
      <c r="A343">
        <v>27000</v>
      </c>
      <c r="B343">
        <v>1600</v>
      </c>
      <c r="C343" s="1">
        <v>7636.5221200540718</v>
      </c>
      <c r="D343" s="1">
        <v>-6036.5221200540718</v>
      </c>
      <c r="E343">
        <f t="shared" si="35"/>
        <v>7636.5221200540718</v>
      </c>
      <c r="F343">
        <f t="shared" si="36"/>
        <v>36439599.305902109</v>
      </c>
      <c r="G343">
        <f t="shared" si="37"/>
        <v>-3706.1231884057961</v>
      </c>
      <c r="H343">
        <f t="shared" si="38"/>
        <v>13735349.087639144</v>
      </c>
      <c r="I343">
        <f t="shared" si="39"/>
        <v>729000000</v>
      </c>
      <c r="J343">
        <f t="shared" si="40"/>
        <v>357425.8999293003</v>
      </c>
      <c r="K343">
        <f t="shared" si="41"/>
        <v>44014907.603037715</v>
      </c>
      <c r="O343" s="1">
        <v>312</v>
      </c>
      <c r="P343" s="1">
        <v>7313.8933039251115</v>
      </c>
      <c r="Q343" s="1">
        <v>2186.1066960748885</v>
      </c>
    </row>
    <row r="344" spans="1:17" x14ac:dyDescent="0.25">
      <c r="A344">
        <v>35000</v>
      </c>
      <c r="B344">
        <v>9300</v>
      </c>
      <c r="C344" s="1">
        <v>8927.037384569916</v>
      </c>
      <c r="D344" s="1">
        <v>372.96261543008404</v>
      </c>
      <c r="E344">
        <f t="shared" si="35"/>
        <v>8927.037384569916</v>
      </c>
      <c r="F344">
        <f t="shared" si="36"/>
        <v>139101.11250844877</v>
      </c>
      <c r="G344">
        <f t="shared" si="37"/>
        <v>4293.8768115942039</v>
      </c>
      <c r="H344">
        <f t="shared" si="38"/>
        <v>18437378.073146407</v>
      </c>
      <c r="I344">
        <f t="shared" si="39"/>
        <v>1225000000</v>
      </c>
      <c r="J344">
        <f t="shared" si="40"/>
        <v>479783.68864768377</v>
      </c>
      <c r="K344">
        <f t="shared" si="41"/>
        <v>1135560.5015884251</v>
      </c>
      <c r="O344" s="1">
        <v>313</v>
      </c>
      <c r="P344" s="1">
        <v>7596.1935180379514</v>
      </c>
      <c r="Q344" s="1">
        <v>403.80648196204857</v>
      </c>
    </row>
    <row r="345" spans="1:17" x14ac:dyDescent="0.25">
      <c r="A345">
        <v>56000</v>
      </c>
      <c r="B345">
        <v>15000</v>
      </c>
      <c r="C345" s="1">
        <v>12314.639953924005</v>
      </c>
      <c r="D345" s="1">
        <v>2685.3600460759953</v>
      </c>
      <c r="E345">
        <f t="shared" si="35"/>
        <v>12314.639953924005</v>
      </c>
      <c r="F345">
        <f t="shared" si="36"/>
        <v>7211158.5770612722</v>
      </c>
      <c r="G345">
        <f t="shared" si="37"/>
        <v>25293.876811594204</v>
      </c>
      <c r="H345">
        <f t="shared" si="38"/>
        <v>639780204.16010296</v>
      </c>
      <c r="I345">
        <f t="shared" si="39"/>
        <v>3136000000</v>
      </c>
      <c r="J345">
        <f t="shared" si="40"/>
        <v>16648576.877792409</v>
      </c>
      <c r="K345">
        <f t="shared" si="41"/>
        <v>45773706.153762326</v>
      </c>
      <c r="O345" s="1">
        <v>314</v>
      </c>
      <c r="P345" s="1">
        <v>10862.810281343682</v>
      </c>
      <c r="Q345" s="1">
        <v>4637.1897186563183</v>
      </c>
    </row>
    <row r="346" spans="1:17" x14ac:dyDescent="0.25">
      <c r="A346">
        <v>39100</v>
      </c>
      <c r="B346">
        <v>13000</v>
      </c>
      <c r="C346" s="1">
        <v>9588.4264576342866</v>
      </c>
      <c r="D346" s="1">
        <v>3411.5735423657134</v>
      </c>
      <c r="E346">
        <f t="shared" si="35"/>
        <v>9588.4264576342866</v>
      </c>
      <c r="F346">
        <f t="shared" si="36"/>
        <v>11638834.034969741</v>
      </c>
      <c r="G346">
        <f t="shared" si="37"/>
        <v>8393.8768115942039</v>
      </c>
      <c r="H346">
        <f t="shared" si="38"/>
        <v>70457167.928218871</v>
      </c>
      <c r="I346">
        <f t="shared" si="39"/>
        <v>1528810000</v>
      </c>
      <c r="J346">
        <f t="shared" si="40"/>
        <v>1833460.2559083581</v>
      </c>
      <c r="K346">
        <f t="shared" si="41"/>
        <v>22711198.907385521</v>
      </c>
      <c r="O346" s="1">
        <v>315</v>
      </c>
      <c r="P346" s="1">
        <v>6507.3212636027092</v>
      </c>
      <c r="Q346" s="1">
        <v>-1007.3212636027092</v>
      </c>
    </row>
    <row r="347" spans="1:17" x14ac:dyDescent="0.25">
      <c r="A347">
        <v>25000</v>
      </c>
      <c r="B347">
        <v>7000</v>
      </c>
      <c r="C347" s="1">
        <v>7313.8933039251115</v>
      </c>
      <c r="D347" s="1">
        <v>-313.89330392511147</v>
      </c>
      <c r="E347">
        <f t="shared" si="35"/>
        <v>7313.8933039251115</v>
      </c>
      <c r="F347">
        <f t="shared" si="36"/>
        <v>98529.006249022394</v>
      </c>
      <c r="G347">
        <f t="shared" si="37"/>
        <v>-5706.1231884057961</v>
      </c>
      <c r="H347">
        <f t="shared" si="38"/>
        <v>32559841.841262329</v>
      </c>
      <c r="I347">
        <f t="shared" si="39"/>
        <v>625000000</v>
      </c>
      <c r="J347">
        <f t="shared" si="40"/>
        <v>847283.21773357783</v>
      </c>
      <c r="K347">
        <f t="shared" si="41"/>
        <v>1523677.1682550954</v>
      </c>
      <c r="O347" s="1">
        <v>316</v>
      </c>
      <c r="P347" s="1">
        <v>6587.9784676349491</v>
      </c>
      <c r="Q347" s="1">
        <v>3712.0215323650509</v>
      </c>
    </row>
    <row r="348" spans="1:17" x14ac:dyDescent="0.25">
      <c r="A348">
        <v>71600</v>
      </c>
      <c r="B348">
        <v>11200</v>
      </c>
      <c r="C348" s="1">
        <v>14831.144719729902</v>
      </c>
      <c r="D348" s="1">
        <v>-3631.1447197299021</v>
      </c>
      <c r="E348">
        <f t="shared" si="35"/>
        <v>14831.144719729902</v>
      </c>
      <c r="F348">
        <f t="shared" si="36"/>
        <v>13185211.97562235</v>
      </c>
      <c r="G348">
        <f t="shared" si="37"/>
        <v>40893.876811594208</v>
      </c>
      <c r="H348">
        <f t="shared" si="38"/>
        <v>1672309160.6818423</v>
      </c>
      <c r="I348">
        <f t="shared" si="39"/>
        <v>5126560000</v>
      </c>
      <c r="J348">
        <f t="shared" si="40"/>
        <v>43517394.636488169</v>
      </c>
      <c r="K348">
        <f t="shared" si="41"/>
        <v>8794942.3856463935</v>
      </c>
      <c r="O348" s="1">
        <v>317</v>
      </c>
      <c r="P348" s="1">
        <v>11024.124689408161</v>
      </c>
      <c r="Q348" s="1">
        <v>7975.8753105918386</v>
      </c>
    </row>
    <row r="349" spans="1:17" x14ac:dyDescent="0.25">
      <c r="A349">
        <v>25000</v>
      </c>
      <c r="B349">
        <v>5500</v>
      </c>
      <c r="C349" s="1">
        <v>7313.8933039251115</v>
      </c>
      <c r="D349" s="1">
        <v>-1813.8933039251115</v>
      </c>
      <c r="E349">
        <f t="shared" si="35"/>
        <v>7313.8933039251115</v>
      </c>
      <c r="F349">
        <f t="shared" si="36"/>
        <v>3290208.9180243569</v>
      </c>
      <c r="G349">
        <f t="shared" si="37"/>
        <v>-5706.1231884057961</v>
      </c>
      <c r="H349">
        <f t="shared" si="38"/>
        <v>32559841.841262329</v>
      </c>
      <c r="I349">
        <f t="shared" si="39"/>
        <v>625000000</v>
      </c>
      <c r="J349">
        <f t="shared" si="40"/>
        <v>847283.21773357783</v>
      </c>
      <c r="K349">
        <f t="shared" si="41"/>
        <v>7476796.7334724888</v>
      </c>
      <c r="O349" s="1">
        <v>318</v>
      </c>
      <c r="P349" s="1">
        <v>6668.6356716671889</v>
      </c>
      <c r="Q349" s="1">
        <v>-3868.6356716671889</v>
      </c>
    </row>
    <row r="350" spans="1:17" x14ac:dyDescent="0.25">
      <c r="A350">
        <v>27000</v>
      </c>
      <c r="B350">
        <v>3000</v>
      </c>
      <c r="C350" s="1">
        <v>7636.5221200540718</v>
      </c>
      <c r="D350" s="1">
        <v>-4636.5221200540718</v>
      </c>
      <c r="E350">
        <f t="shared" si="35"/>
        <v>7636.5221200540718</v>
      </c>
      <c r="F350">
        <f t="shared" si="36"/>
        <v>21497337.369750705</v>
      </c>
      <c r="G350">
        <f t="shared" si="37"/>
        <v>-3706.1231884057961</v>
      </c>
      <c r="H350">
        <f t="shared" si="38"/>
        <v>13735349.087639144</v>
      </c>
      <c r="I350">
        <f t="shared" si="39"/>
        <v>729000000</v>
      </c>
      <c r="J350">
        <f t="shared" si="40"/>
        <v>357425.8999293003</v>
      </c>
      <c r="K350">
        <f t="shared" si="41"/>
        <v>27398662.675501477</v>
      </c>
      <c r="O350" s="1">
        <v>319</v>
      </c>
      <c r="P350" s="1">
        <v>11185.439097472641</v>
      </c>
      <c r="Q350" s="1">
        <v>-2185.4390974726412</v>
      </c>
    </row>
    <row r="351" spans="1:17" x14ac:dyDescent="0.25">
      <c r="A351">
        <v>27000</v>
      </c>
      <c r="B351">
        <v>17000</v>
      </c>
      <c r="C351" s="1">
        <v>7636.5221200540718</v>
      </c>
      <c r="D351" s="1">
        <v>9363.4778799459273</v>
      </c>
      <c r="E351">
        <f t="shared" si="35"/>
        <v>7636.5221200540718</v>
      </c>
      <c r="F351">
        <f t="shared" si="36"/>
        <v>87674718.008236676</v>
      </c>
      <c r="G351">
        <f t="shared" si="37"/>
        <v>-3706.1231884057961</v>
      </c>
      <c r="H351">
        <f t="shared" si="38"/>
        <v>13735349.087639144</v>
      </c>
      <c r="I351">
        <f t="shared" si="39"/>
        <v>729000000</v>
      </c>
      <c r="J351">
        <f t="shared" si="40"/>
        <v>357425.8999293003</v>
      </c>
      <c r="K351">
        <f t="shared" si="41"/>
        <v>76836213.400139138</v>
      </c>
      <c r="O351" s="1">
        <v>320</v>
      </c>
      <c r="P351" s="1">
        <v>8927.037384569916</v>
      </c>
      <c r="Q351" s="1">
        <v>5072.962615430084</v>
      </c>
    </row>
    <row r="352" spans="1:17" x14ac:dyDescent="0.25">
      <c r="A352">
        <v>35000</v>
      </c>
      <c r="B352">
        <v>19000</v>
      </c>
      <c r="C352" s="1">
        <v>8927.037384569916</v>
      </c>
      <c r="D352" s="1">
        <v>10072.962615430084</v>
      </c>
      <c r="E352">
        <f t="shared" si="35"/>
        <v>8927.037384569916</v>
      </c>
      <c r="F352">
        <f t="shared" si="36"/>
        <v>101464575.85185207</v>
      </c>
      <c r="G352">
        <f t="shared" si="37"/>
        <v>4293.8768115942039</v>
      </c>
      <c r="H352">
        <f t="shared" si="38"/>
        <v>18437378.073146407</v>
      </c>
      <c r="I352">
        <f t="shared" si="39"/>
        <v>1225000000</v>
      </c>
      <c r="J352">
        <f t="shared" si="40"/>
        <v>479783.68864768377</v>
      </c>
      <c r="K352">
        <f t="shared" si="41"/>
        <v>115898720.64651595</v>
      </c>
      <c r="O352" s="1">
        <v>321</v>
      </c>
      <c r="P352" s="1">
        <v>9249.6662006988772</v>
      </c>
      <c r="Q352" s="1">
        <v>250.33379930112278</v>
      </c>
    </row>
    <row r="353" spans="1:17" x14ac:dyDescent="0.25">
      <c r="A353">
        <v>35000</v>
      </c>
      <c r="B353">
        <v>12500</v>
      </c>
      <c r="C353" s="1">
        <v>8927.037384569916</v>
      </c>
      <c r="D353" s="1">
        <v>3572.962615430084</v>
      </c>
      <c r="E353">
        <f t="shared" si="35"/>
        <v>8927.037384569916</v>
      </c>
      <c r="F353">
        <f t="shared" si="36"/>
        <v>12766061.851260986</v>
      </c>
      <c r="G353">
        <f t="shared" si="37"/>
        <v>4293.8768115942039</v>
      </c>
      <c r="H353">
        <f t="shared" si="38"/>
        <v>18437378.073146407</v>
      </c>
      <c r="I353">
        <f t="shared" si="39"/>
        <v>1225000000</v>
      </c>
      <c r="J353">
        <f t="shared" si="40"/>
        <v>479783.68864768377</v>
      </c>
      <c r="K353">
        <f t="shared" si="41"/>
        <v>18195572.095791318</v>
      </c>
      <c r="O353" s="1">
        <v>322</v>
      </c>
      <c r="P353" s="1">
        <v>6991.2644877961502</v>
      </c>
      <c r="Q353" s="1">
        <v>13608.73551220385</v>
      </c>
    </row>
    <row r="354" spans="1:17" x14ac:dyDescent="0.25">
      <c r="A354">
        <v>39000</v>
      </c>
      <c r="B354">
        <v>16000</v>
      </c>
      <c r="C354" s="1">
        <v>9572.2950168278367</v>
      </c>
      <c r="D354" s="1">
        <v>6427.7049831721633</v>
      </c>
      <c r="E354">
        <f t="shared" si="35"/>
        <v>9572.2950168278367</v>
      </c>
      <c r="F354">
        <f t="shared" si="36"/>
        <v>41315391.350696258</v>
      </c>
      <c r="G354">
        <f t="shared" si="37"/>
        <v>8293.8768115942039</v>
      </c>
      <c r="H354">
        <f t="shared" si="38"/>
        <v>68788392.565900043</v>
      </c>
      <c r="I354">
        <f t="shared" si="39"/>
        <v>1521000000</v>
      </c>
      <c r="J354">
        <f t="shared" si="40"/>
        <v>1790034.8189681713</v>
      </c>
      <c r="K354">
        <f t="shared" si="41"/>
        <v>60304959.776950732</v>
      </c>
      <c r="O354" s="1">
        <v>323</v>
      </c>
      <c r="P354" s="1">
        <v>6991.2644877961502</v>
      </c>
      <c r="Q354" s="1">
        <v>8008.7355122038498</v>
      </c>
    </row>
    <row r="355" spans="1:17" x14ac:dyDescent="0.25">
      <c r="A355">
        <v>31000</v>
      </c>
      <c r="B355">
        <v>9500</v>
      </c>
      <c r="C355" s="1">
        <v>8281.7797523119934</v>
      </c>
      <c r="D355" s="1">
        <v>1218.2202476880066</v>
      </c>
      <c r="E355">
        <f t="shared" si="35"/>
        <v>8281.7797523119934</v>
      </c>
      <c r="F355">
        <f t="shared" si="36"/>
        <v>1484060.5718770281</v>
      </c>
      <c r="G355">
        <f t="shared" si="37"/>
        <v>293.8768115942039</v>
      </c>
      <c r="H355">
        <f t="shared" si="38"/>
        <v>86363.580392775213</v>
      </c>
      <c r="I355">
        <f t="shared" si="39"/>
        <v>961000000</v>
      </c>
      <c r="J355">
        <f t="shared" si="40"/>
        <v>2247.3823013921992</v>
      </c>
      <c r="K355">
        <f t="shared" si="41"/>
        <v>1601811.2262261058</v>
      </c>
      <c r="O355" s="1">
        <v>324</v>
      </c>
      <c r="P355" s="1">
        <v>6910.6072837639094</v>
      </c>
      <c r="Q355" s="1">
        <v>-2910.6072837639094</v>
      </c>
    </row>
    <row r="356" spans="1:17" x14ac:dyDescent="0.25">
      <c r="A356">
        <v>58275</v>
      </c>
      <c r="B356">
        <v>20000</v>
      </c>
      <c r="C356" s="1">
        <v>12681.630232270698</v>
      </c>
      <c r="D356" s="1">
        <v>7318.3697677293021</v>
      </c>
      <c r="E356">
        <f t="shared" si="35"/>
        <v>12681.630232270698</v>
      </c>
      <c r="F356">
        <f t="shared" si="36"/>
        <v>53558536.057214238</v>
      </c>
      <c r="G356">
        <f t="shared" si="37"/>
        <v>27568.876811594204</v>
      </c>
      <c r="H356">
        <f t="shared" si="38"/>
        <v>760042968.65285659</v>
      </c>
      <c r="I356">
        <f t="shared" si="39"/>
        <v>3395975625</v>
      </c>
      <c r="J356">
        <f t="shared" si="40"/>
        <v>19778095.214205969</v>
      </c>
      <c r="K356">
        <f t="shared" si="41"/>
        <v>138429974.26970434</v>
      </c>
      <c r="O356" s="1">
        <v>325</v>
      </c>
      <c r="P356" s="1">
        <v>10056.238241021279</v>
      </c>
      <c r="Q356" s="1">
        <v>-56.238241021279464</v>
      </c>
    </row>
    <row r="357" spans="1:17" x14ac:dyDescent="0.25">
      <c r="A357">
        <v>30000</v>
      </c>
      <c r="B357">
        <v>21500</v>
      </c>
      <c r="C357" s="1">
        <v>8120.4653442475137</v>
      </c>
      <c r="D357" s="1">
        <v>13379.534655752486</v>
      </c>
      <c r="E357">
        <f t="shared" si="35"/>
        <v>8120.4653442475137</v>
      </c>
      <c r="F357">
        <f t="shared" si="36"/>
        <v>179011947.60448182</v>
      </c>
      <c r="G357">
        <f t="shared" si="37"/>
        <v>-706.1231884057961</v>
      </c>
      <c r="H357">
        <f t="shared" si="38"/>
        <v>498609.95720436744</v>
      </c>
      <c r="I357">
        <f t="shared" si="39"/>
        <v>900000000</v>
      </c>
      <c r="J357">
        <f t="shared" si="40"/>
        <v>12974.996960787961</v>
      </c>
      <c r="K357">
        <f t="shared" si="41"/>
        <v>175976854.70448697</v>
      </c>
      <c r="O357" s="1">
        <v>326</v>
      </c>
      <c r="P357" s="1">
        <v>6668.6356716671889</v>
      </c>
      <c r="Q357" s="1">
        <v>-6033.6356716671889</v>
      </c>
    </row>
    <row r="358" spans="1:17" x14ac:dyDescent="0.25">
      <c r="A358">
        <v>40000</v>
      </c>
      <c r="B358">
        <v>16400</v>
      </c>
      <c r="C358" s="1">
        <v>9733.6094248923182</v>
      </c>
      <c r="D358" s="1">
        <v>6666.3905751076818</v>
      </c>
      <c r="E358">
        <f t="shared" si="35"/>
        <v>9733.6094248923182</v>
      </c>
      <c r="F358">
        <f t="shared" si="36"/>
        <v>44440763.299884528</v>
      </c>
      <c r="G358">
        <f t="shared" si="37"/>
        <v>9293.8768115942039</v>
      </c>
      <c r="H358">
        <f t="shared" si="38"/>
        <v>86376146.189088449</v>
      </c>
      <c r="I358">
        <f t="shared" si="39"/>
        <v>1600000000</v>
      </c>
      <c r="J358">
        <f t="shared" si="40"/>
        <v>2247709.2927942653</v>
      </c>
      <c r="K358">
        <f t="shared" si="41"/>
        <v>66677461.226226091</v>
      </c>
      <c r="O358" s="1">
        <v>327</v>
      </c>
      <c r="P358" s="1">
        <v>8120.4653442475137</v>
      </c>
      <c r="Q358" s="1">
        <v>4979.5346557524863</v>
      </c>
    </row>
    <row r="359" spans="1:17" x14ac:dyDescent="0.25">
      <c r="A359">
        <v>11000</v>
      </c>
      <c r="B359">
        <v>4850</v>
      </c>
      <c r="C359" s="1">
        <v>5055.4915910223845</v>
      </c>
      <c r="D359" s="1">
        <v>-205.49159102238445</v>
      </c>
      <c r="E359">
        <f t="shared" si="35"/>
        <v>5055.4915910223845</v>
      </c>
      <c r="F359">
        <f t="shared" si="36"/>
        <v>42226.793980910916</v>
      </c>
      <c r="G359">
        <f t="shared" si="37"/>
        <v>-19706.123188405796</v>
      </c>
      <c r="H359">
        <f t="shared" si="38"/>
        <v>388331291.11662459</v>
      </c>
      <c r="I359">
        <f t="shared" si="39"/>
        <v>121000000</v>
      </c>
      <c r="J359">
        <f t="shared" si="40"/>
        <v>10105288.210182922</v>
      </c>
      <c r="K359">
        <f t="shared" si="41"/>
        <v>11453981.878400026</v>
      </c>
      <c r="O359" s="1">
        <v>328</v>
      </c>
      <c r="P359" s="1">
        <v>7313.8933039251115</v>
      </c>
      <c r="Q359" s="1">
        <v>686.10669607488853</v>
      </c>
    </row>
    <row r="360" spans="1:17" x14ac:dyDescent="0.25">
      <c r="A360">
        <v>34000</v>
      </c>
      <c r="B360">
        <v>13500</v>
      </c>
      <c r="C360" s="1">
        <v>8765.7229765054362</v>
      </c>
      <c r="D360" s="1">
        <v>4734.2770234945638</v>
      </c>
      <c r="E360">
        <f t="shared" si="35"/>
        <v>8765.7229765054362</v>
      </c>
      <c r="F360">
        <f t="shared" si="36"/>
        <v>22413378.935188547</v>
      </c>
      <c r="G360">
        <f t="shared" si="37"/>
        <v>3293.8768115942039</v>
      </c>
      <c r="H360">
        <f t="shared" si="38"/>
        <v>10849624.449957998</v>
      </c>
      <c r="I360">
        <f t="shared" si="39"/>
        <v>1156000000</v>
      </c>
      <c r="J360">
        <f t="shared" si="40"/>
        <v>282332.59731353057</v>
      </c>
      <c r="K360">
        <f t="shared" si="41"/>
        <v>27726825.718979724</v>
      </c>
      <c r="O360" s="1">
        <v>329</v>
      </c>
      <c r="P360" s="1">
        <v>5700.749223280307</v>
      </c>
      <c r="Q360" s="1">
        <v>1099.250776719693</v>
      </c>
    </row>
    <row r="361" spans="1:17" x14ac:dyDescent="0.25">
      <c r="A361">
        <v>13000</v>
      </c>
      <c r="B361">
        <v>3600</v>
      </c>
      <c r="C361" s="1">
        <v>5378.1204071513457</v>
      </c>
      <c r="D361" s="1">
        <v>-1778.1204071513457</v>
      </c>
      <c r="E361">
        <f t="shared" si="35"/>
        <v>5378.1204071513457</v>
      </c>
      <c r="F361">
        <f t="shared" si="36"/>
        <v>3161712.1823280673</v>
      </c>
      <c r="G361">
        <f t="shared" si="37"/>
        <v>-17706.123188405796</v>
      </c>
      <c r="H361">
        <f t="shared" si="38"/>
        <v>313506798.36300141</v>
      </c>
      <c r="I361">
        <f t="shared" si="39"/>
        <v>169000000</v>
      </c>
      <c r="J361">
        <f t="shared" si="40"/>
        <v>8158179.9504237939</v>
      </c>
      <c r="K361">
        <f t="shared" si="41"/>
        <v>21477414.84941452</v>
      </c>
      <c r="O361" s="1">
        <v>330</v>
      </c>
      <c r="P361" s="1">
        <v>8927.037384569916</v>
      </c>
      <c r="Q361" s="1">
        <v>4572.962615430084</v>
      </c>
    </row>
    <row r="362" spans="1:17" x14ac:dyDescent="0.25">
      <c r="A362">
        <v>38000</v>
      </c>
      <c r="B362">
        <v>27500</v>
      </c>
      <c r="C362" s="1">
        <v>9410.9806087633569</v>
      </c>
      <c r="D362" s="1">
        <v>18089.019391236645</v>
      </c>
      <c r="E362">
        <f t="shared" si="35"/>
        <v>9410.9806087633569</v>
      </c>
      <c r="F362">
        <f t="shared" si="36"/>
        <v>327212622.53653538</v>
      </c>
      <c r="G362">
        <f t="shared" si="37"/>
        <v>7293.8768115942039</v>
      </c>
      <c r="H362">
        <f t="shared" si="38"/>
        <v>53200638.942711629</v>
      </c>
      <c r="I362">
        <f t="shared" si="39"/>
        <v>1444000000</v>
      </c>
      <c r="J362">
        <f t="shared" si="40"/>
        <v>1384405.0216404696</v>
      </c>
      <c r="K362">
        <f t="shared" si="41"/>
        <v>371164376.44361728</v>
      </c>
      <c r="O362" s="1">
        <v>331</v>
      </c>
      <c r="P362" s="1">
        <v>7959.1509361830331</v>
      </c>
      <c r="Q362" s="1">
        <v>-959.15093618303308</v>
      </c>
    </row>
    <row r="363" spans="1:17" x14ac:dyDescent="0.25">
      <c r="A363">
        <v>42000</v>
      </c>
      <c r="B363">
        <v>5000</v>
      </c>
      <c r="C363" s="1">
        <v>10056.238241021279</v>
      </c>
      <c r="D363" s="1">
        <v>-5056.2382410212795</v>
      </c>
      <c r="E363">
        <f t="shared" si="35"/>
        <v>10056.238241021279</v>
      </c>
      <c r="F363">
        <f t="shared" si="36"/>
        <v>25565545.149965961</v>
      </c>
      <c r="G363">
        <f t="shared" si="37"/>
        <v>11293.876811594204</v>
      </c>
      <c r="H363">
        <f t="shared" si="38"/>
        <v>127551653.43546526</v>
      </c>
      <c r="I363">
        <f t="shared" si="39"/>
        <v>1764000000</v>
      </c>
      <c r="J363">
        <f t="shared" si="40"/>
        <v>3319192.2699416112</v>
      </c>
      <c r="K363">
        <f t="shared" si="41"/>
        <v>10461169.921878288</v>
      </c>
      <c r="O363" s="1">
        <v>332</v>
      </c>
      <c r="P363" s="1">
        <v>8927.037384569916</v>
      </c>
      <c r="Q363" s="1">
        <v>3272.962615430084</v>
      </c>
    </row>
    <row r="364" spans="1:17" x14ac:dyDescent="0.25">
      <c r="A364">
        <v>67000</v>
      </c>
      <c r="B364">
        <v>1100</v>
      </c>
      <c r="C364" s="1">
        <v>14089.098442633291</v>
      </c>
      <c r="D364" s="1">
        <v>-12989.098442633291</v>
      </c>
      <c r="E364">
        <f t="shared" si="35"/>
        <v>14089.098442633291</v>
      </c>
      <c r="F364">
        <f t="shared" si="36"/>
        <v>168716678.35241857</v>
      </c>
      <c r="G364">
        <f t="shared" si="37"/>
        <v>36293.876811594208</v>
      </c>
      <c r="H364">
        <f t="shared" si="38"/>
        <v>1317245494.0151758</v>
      </c>
      <c r="I364">
        <f t="shared" si="39"/>
        <v>4489000000</v>
      </c>
      <c r="J364">
        <f t="shared" si="40"/>
        <v>34277807.802489176</v>
      </c>
      <c r="K364">
        <f t="shared" si="41"/>
        <v>50899280.791443512</v>
      </c>
      <c r="O364" s="1">
        <v>333</v>
      </c>
      <c r="P364" s="1">
        <v>6668.6356716671889</v>
      </c>
      <c r="Q364" s="1">
        <v>10331.364328332811</v>
      </c>
    </row>
    <row r="365" spans="1:17" x14ac:dyDescent="0.25">
      <c r="A365">
        <v>25000</v>
      </c>
      <c r="B365">
        <v>15000</v>
      </c>
      <c r="C365" s="1">
        <v>7313.8933039251115</v>
      </c>
      <c r="D365" s="1">
        <v>7686.1066960748885</v>
      </c>
      <c r="E365">
        <f t="shared" si="35"/>
        <v>7313.8933039251115</v>
      </c>
      <c r="F365">
        <f t="shared" si="36"/>
        <v>59076236.143447235</v>
      </c>
      <c r="G365">
        <f t="shared" si="37"/>
        <v>-5706.1231884057961</v>
      </c>
      <c r="H365">
        <f t="shared" si="38"/>
        <v>32559841.841262329</v>
      </c>
      <c r="I365">
        <f t="shared" si="39"/>
        <v>625000000</v>
      </c>
      <c r="J365">
        <f t="shared" si="40"/>
        <v>847283.21773357783</v>
      </c>
      <c r="K365">
        <f t="shared" si="41"/>
        <v>45773706.153762326</v>
      </c>
      <c r="O365" s="1">
        <v>334</v>
      </c>
      <c r="P365" s="1">
        <v>7797.8365281185525</v>
      </c>
      <c r="Q365" s="1">
        <v>-3147.8365281185525</v>
      </c>
    </row>
    <row r="366" spans="1:17" x14ac:dyDescent="0.25">
      <c r="A366">
        <v>22000</v>
      </c>
      <c r="B366">
        <v>13200</v>
      </c>
      <c r="C366" s="1">
        <v>6829.9500797316696</v>
      </c>
      <c r="D366" s="1">
        <v>6370.0499202683304</v>
      </c>
      <c r="E366">
        <f t="shared" si="35"/>
        <v>6829.9500797316696</v>
      </c>
      <c r="F366">
        <f t="shared" si="36"/>
        <v>40577535.986710563</v>
      </c>
      <c r="G366">
        <f t="shared" si="37"/>
        <v>-8706.1231884057961</v>
      </c>
      <c r="H366">
        <f t="shared" si="38"/>
        <v>75796580.971697107</v>
      </c>
      <c r="I366">
        <f t="shared" si="39"/>
        <v>484000000</v>
      </c>
      <c r="J366">
        <f t="shared" si="40"/>
        <v>1972404.2681779026</v>
      </c>
      <c r="K366">
        <f t="shared" si="41"/>
        <v>24657449.6320232</v>
      </c>
      <c r="O366" s="1">
        <v>335</v>
      </c>
      <c r="P366" s="1">
        <v>6023.3780394092673</v>
      </c>
      <c r="Q366" s="1">
        <v>-4823.3780394092673</v>
      </c>
    </row>
    <row r="367" spans="1:17" x14ac:dyDescent="0.25">
      <c r="A367">
        <v>28000</v>
      </c>
      <c r="B367">
        <v>10000</v>
      </c>
      <c r="C367" s="1">
        <v>7797.8365281185525</v>
      </c>
      <c r="D367" s="1">
        <v>2202.1634718814475</v>
      </c>
      <c r="E367">
        <f t="shared" si="35"/>
        <v>7797.8365281185525</v>
      </c>
      <c r="F367">
        <f t="shared" si="36"/>
        <v>4849523.9568889514</v>
      </c>
      <c r="G367">
        <f t="shared" si="37"/>
        <v>-2706.1231884057961</v>
      </c>
      <c r="H367">
        <f t="shared" si="38"/>
        <v>7323102.7108275518</v>
      </c>
      <c r="I367">
        <f t="shared" si="39"/>
        <v>784000000</v>
      </c>
      <c r="J367">
        <f t="shared" si="40"/>
        <v>190564.25577474196</v>
      </c>
      <c r="K367">
        <f t="shared" si="41"/>
        <v>3117438.037820308</v>
      </c>
      <c r="O367" s="1">
        <v>336</v>
      </c>
      <c r="P367" s="1">
        <v>6184.692447473748</v>
      </c>
      <c r="Q367" s="1">
        <v>-5184.692447473748</v>
      </c>
    </row>
    <row r="368" spans="1:17" x14ac:dyDescent="0.25">
      <c r="A368">
        <v>26000</v>
      </c>
      <c r="B368">
        <v>8750</v>
      </c>
      <c r="C368" s="1">
        <v>7475.2077119895912</v>
      </c>
      <c r="D368" s="1">
        <v>1274.7922880104088</v>
      </c>
      <c r="E368">
        <f t="shared" si="35"/>
        <v>7475.2077119895912</v>
      </c>
      <c r="F368">
        <f t="shared" si="36"/>
        <v>1625095.3775708131</v>
      </c>
      <c r="G368">
        <f t="shared" si="37"/>
        <v>-4706.1231884057961</v>
      </c>
      <c r="H368">
        <f t="shared" si="38"/>
        <v>22147595.464450736</v>
      </c>
      <c r="I368">
        <f t="shared" si="39"/>
        <v>676000000</v>
      </c>
      <c r="J368">
        <f t="shared" si="40"/>
        <v>576332.22058224608</v>
      </c>
      <c r="K368">
        <f t="shared" si="41"/>
        <v>265871.00883480278</v>
      </c>
      <c r="O368" s="1">
        <v>337</v>
      </c>
      <c r="P368" s="1">
        <v>6668.6356716671889</v>
      </c>
      <c r="Q368" s="1">
        <v>-318.63567166718894</v>
      </c>
    </row>
    <row r="369" spans="1:17" x14ac:dyDescent="0.25">
      <c r="A369">
        <v>25000</v>
      </c>
      <c r="B369">
        <v>9300</v>
      </c>
      <c r="C369" s="1">
        <v>7313.8933039251115</v>
      </c>
      <c r="D369" s="1">
        <v>1986.1066960748885</v>
      </c>
      <c r="E369">
        <f t="shared" si="35"/>
        <v>7313.8933039251115</v>
      </c>
      <c r="F369">
        <f t="shared" si="36"/>
        <v>3944619.8081935095</v>
      </c>
      <c r="G369">
        <f t="shared" si="37"/>
        <v>-5706.1231884057961</v>
      </c>
      <c r="H369">
        <f t="shared" si="38"/>
        <v>32559841.841262329</v>
      </c>
      <c r="I369">
        <f t="shared" si="39"/>
        <v>625000000</v>
      </c>
      <c r="J369">
        <f t="shared" si="40"/>
        <v>847283.21773357783</v>
      </c>
      <c r="K369">
        <f t="shared" si="41"/>
        <v>1135560.5015884251</v>
      </c>
      <c r="O369" s="1">
        <v>338</v>
      </c>
      <c r="P369" s="1">
        <v>7313.8933039251115</v>
      </c>
      <c r="Q369" s="1">
        <v>-2313.8933039251115</v>
      </c>
    </row>
    <row r="370" spans="1:17" x14ac:dyDescent="0.25">
      <c r="A370">
        <v>20000</v>
      </c>
      <c r="B370">
        <v>7000</v>
      </c>
      <c r="C370" s="1">
        <v>6507.3212636027092</v>
      </c>
      <c r="D370" s="1">
        <v>492.67873639729078</v>
      </c>
      <c r="E370">
        <f t="shared" si="35"/>
        <v>6507.3212636027092</v>
      </c>
      <c r="F370">
        <f t="shared" si="36"/>
        <v>242732.33729803114</v>
      </c>
      <c r="G370">
        <f t="shared" si="37"/>
        <v>-10706.123188405796</v>
      </c>
      <c r="H370">
        <f t="shared" si="38"/>
        <v>114621073.72532029</v>
      </c>
      <c r="I370">
        <f t="shared" si="39"/>
        <v>400000000</v>
      </c>
      <c r="J370">
        <f t="shared" si="40"/>
        <v>2982708.3509660535</v>
      </c>
      <c r="K370">
        <f t="shared" si="41"/>
        <v>1523677.1682550954</v>
      </c>
      <c r="O370" s="1">
        <v>339</v>
      </c>
      <c r="P370" s="1">
        <v>6829.9500797316696</v>
      </c>
      <c r="Q370" s="1">
        <v>670.04992026833042</v>
      </c>
    </row>
    <row r="371" spans="1:17" x14ac:dyDescent="0.25">
      <c r="A371">
        <v>25000</v>
      </c>
      <c r="B371">
        <v>3200</v>
      </c>
      <c r="C371" s="1">
        <v>7313.8933039251115</v>
      </c>
      <c r="D371" s="1">
        <v>-4113.8933039251115</v>
      </c>
      <c r="E371">
        <f t="shared" si="35"/>
        <v>7313.8933039251115</v>
      </c>
      <c r="F371">
        <f t="shared" si="36"/>
        <v>16924118.116079871</v>
      </c>
      <c r="G371">
        <f t="shared" si="37"/>
        <v>-5706.1231884057961</v>
      </c>
      <c r="H371">
        <f t="shared" si="38"/>
        <v>32559841.841262329</v>
      </c>
      <c r="I371">
        <f t="shared" si="39"/>
        <v>625000000</v>
      </c>
      <c r="J371">
        <f t="shared" si="40"/>
        <v>847283.21773357783</v>
      </c>
      <c r="K371">
        <f t="shared" si="41"/>
        <v>25344913.40013916</v>
      </c>
      <c r="O371" s="1">
        <v>340</v>
      </c>
      <c r="P371" s="1">
        <v>10298.209853118</v>
      </c>
      <c r="Q371" s="1">
        <v>-4548.209853118</v>
      </c>
    </row>
    <row r="372" spans="1:17" x14ac:dyDescent="0.25">
      <c r="A372">
        <v>25000</v>
      </c>
      <c r="B372">
        <v>3250</v>
      </c>
      <c r="C372" s="1">
        <v>7313.8933039251115</v>
      </c>
      <c r="D372" s="1">
        <v>-4063.8933039251115</v>
      </c>
      <c r="E372">
        <f t="shared" si="35"/>
        <v>7313.8933039251115</v>
      </c>
      <c r="F372">
        <f t="shared" si="36"/>
        <v>16515228.785687359</v>
      </c>
      <c r="G372">
        <f t="shared" si="37"/>
        <v>-5706.1231884057961</v>
      </c>
      <c r="H372">
        <f t="shared" si="38"/>
        <v>32559841.841262329</v>
      </c>
      <c r="I372">
        <f t="shared" si="39"/>
        <v>625000000</v>
      </c>
      <c r="J372">
        <f t="shared" si="40"/>
        <v>847283.21773357783</v>
      </c>
      <c r="K372">
        <f t="shared" si="41"/>
        <v>24843976.081298579</v>
      </c>
      <c r="O372" s="1">
        <v>341</v>
      </c>
      <c r="P372" s="1">
        <v>7636.5221200540718</v>
      </c>
      <c r="Q372" s="1">
        <v>-1136.5221200540718</v>
      </c>
    </row>
    <row r="373" spans="1:17" x14ac:dyDescent="0.25">
      <c r="A373">
        <v>24000</v>
      </c>
      <c r="B373">
        <v>3800</v>
      </c>
      <c r="C373" s="1">
        <v>7152.5788958606299</v>
      </c>
      <c r="D373" s="1">
        <v>-3352.5788958606299</v>
      </c>
      <c r="E373">
        <f t="shared" si="35"/>
        <v>7152.5788958606299</v>
      </c>
      <c r="F373">
        <f t="shared" si="36"/>
        <v>11239785.252970081</v>
      </c>
      <c r="G373">
        <f t="shared" si="37"/>
        <v>-6706.1231884057961</v>
      </c>
      <c r="H373">
        <f t="shared" si="38"/>
        <v>44972088.218073919</v>
      </c>
      <c r="I373">
        <f t="shared" si="39"/>
        <v>576000000</v>
      </c>
      <c r="J373">
        <f t="shared" si="40"/>
        <v>1170278.8913833005</v>
      </c>
      <c r="K373">
        <f t="shared" si="41"/>
        <v>19663665.574052203</v>
      </c>
      <c r="O373" s="1">
        <v>342</v>
      </c>
      <c r="P373" s="1">
        <v>7636.5221200540718</v>
      </c>
      <c r="Q373" s="1">
        <v>-6036.5221200540718</v>
      </c>
    </row>
    <row r="374" spans="1:17" x14ac:dyDescent="0.25">
      <c r="A374">
        <v>29000</v>
      </c>
      <c r="B374">
        <v>5300</v>
      </c>
      <c r="C374" s="1">
        <v>7959.1509361830331</v>
      </c>
      <c r="D374" s="1">
        <v>-2659.1509361830331</v>
      </c>
      <c r="E374">
        <f t="shared" si="35"/>
        <v>7959.1509361830331</v>
      </c>
      <c r="F374">
        <f t="shared" si="36"/>
        <v>7071083.701403101</v>
      </c>
      <c r="G374">
        <f t="shared" si="37"/>
        <v>-1706.1231884057961</v>
      </c>
      <c r="H374">
        <f t="shared" si="38"/>
        <v>2910856.3340159594</v>
      </c>
      <c r="I374">
        <f t="shared" si="39"/>
        <v>841000000</v>
      </c>
      <c r="J374">
        <f t="shared" si="40"/>
        <v>75747.288118571189</v>
      </c>
      <c r="K374">
        <f t="shared" si="41"/>
        <v>8610546.0088348091</v>
      </c>
      <c r="O374" s="1">
        <v>343</v>
      </c>
      <c r="P374" s="1">
        <v>8927.037384569916</v>
      </c>
      <c r="Q374" s="1">
        <v>372.96261543008404</v>
      </c>
    </row>
    <row r="375" spans="1:17" x14ac:dyDescent="0.25">
      <c r="A375">
        <v>24000</v>
      </c>
      <c r="B375">
        <v>5000</v>
      </c>
      <c r="C375" s="1">
        <v>7152.5788958606299</v>
      </c>
      <c r="D375" s="1">
        <v>-2152.5788958606299</v>
      </c>
      <c r="E375">
        <f t="shared" si="35"/>
        <v>7152.5788958606299</v>
      </c>
      <c r="F375">
        <f t="shared" si="36"/>
        <v>4633595.9029045682</v>
      </c>
      <c r="G375">
        <f t="shared" si="37"/>
        <v>-6706.1231884057961</v>
      </c>
      <c r="H375">
        <f t="shared" si="38"/>
        <v>44972088.218073919</v>
      </c>
      <c r="I375">
        <f t="shared" si="39"/>
        <v>576000000</v>
      </c>
      <c r="J375">
        <f t="shared" si="40"/>
        <v>1170278.8913833005</v>
      </c>
      <c r="K375">
        <f t="shared" si="41"/>
        <v>10461169.921878288</v>
      </c>
      <c r="O375" s="1">
        <v>344</v>
      </c>
      <c r="P375" s="1">
        <v>12314.639953924005</v>
      </c>
      <c r="Q375" s="1">
        <v>2685.3600460759953</v>
      </c>
    </row>
    <row r="376" spans="1:17" x14ac:dyDescent="0.25">
      <c r="A376">
        <v>25000</v>
      </c>
      <c r="B376">
        <v>4500</v>
      </c>
      <c r="C376" s="1">
        <v>7313.8933039251115</v>
      </c>
      <c r="D376" s="1">
        <v>-2813.8933039251115</v>
      </c>
      <c r="E376">
        <f t="shared" si="35"/>
        <v>7313.8933039251115</v>
      </c>
      <c r="F376">
        <f t="shared" si="36"/>
        <v>7917995.5258745793</v>
      </c>
      <c r="G376">
        <f t="shared" si="37"/>
        <v>-5706.1231884057961</v>
      </c>
      <c r="H376">
        <f t="shared" si="38"/>
        <v>32559841.841262329</v>
      </c>
      <c r="I376">
        <f t="shared" si="39"/>
        <v>625000000</v>
      </c>
      <c r="J376">
        <f t="shared" si="40"/>
        <v>847283.21773357783</v>
      </c>
      <c r="K376">
        <f t="shared" si="41"/>
        <v>13945543.110284084</v>
      </c>
      <c r="O376" s="1">
        <v>345</v>
      </c>
      <c r="P376" s="1">
        <v>9588.4264576342866</v>
      </c>
      <c r="Q376" s="1">
        <v>3411.5735423657134</v>
      </c>
    </row>
    <row r="377" spans="1:17" x14ac:dyDescent="0.25">
      <c r="A377">
        <v>20000</v>
      </c>
      <c r="B377">
        <v>1000</v>
      </c>
      <c r="C377" s="1">
        <v>6507.3212636027092</v>
      </c>
      <c r="D377" s="1">
        <v>-5507.3212636027092</v>
      </c>
      <c r="E377">
        <f t="shared" si="35"/>
        <v>6507.3212636027092</v>
      </c>
      <c r="F377">
        <f t="shared" si="36"/>
        <v>30330587.500530541</v>
      </c>
      <c r="G377">
        <f t="shared" si="37"/>
        <v>-10706.123188405796</v>
      </c>
      <c r="H377">
        <f t="shared" si="38"/>
        <v>114621073.72532029</v>
      </c>
      <c r="I377">
        <f t="shared" si="39"/>
        <v>400000000</v>
      </c>
      <c r="J377">
        <f t="shared" si="40"/>
        <v>2982708.3509660535</v>
      </c>
      <c r="K377">
        <f t="shared" si="41"/>
        <v>52336155.429124668</v>
      </c>
      <c r="O377" s="1">
        <v>346</v>
      </c>
      <c r="P377" s="1">
        <v>7313.8933039251115</v>
      </c>
      <c r="Q377" s="1">
        <v>-313.89330392511147</v>
      </c>
    </row>
    <row r="378" spans="1:17" x14ac:dyDescent="0.25">
      <c r="A378">
        <v>28000</v>
      </c>
      <c r="B378">
        <v>5500</v>
      </c>
      <c r="C378" s="1">
        <v>7797.8365281185525</v>
      </c>
      <c r="D378" s="1">
        <v>-2297.8365281185525</v>
      </c>
      <c r="E378">
        <f t="shared" si="35"/>
        <v>7797.8365281185525</v>
      </c>
      <c r="F378">
        <f t="shared" si="36"/>
        <v>5280052.7099559233</v>
      </c>
      <c r="G378">
        <f t="shared" si="37"/>
        <v>-2706.1231884057961</v>
      </c>
      <c r="H378">
        <f t="shared" si="38"/>
        <v>7323102.7108275518</v>
      </c>
      <c r="I378">
        <f t="shared" si="39"/>
        <v>784000000</v>
      </c>
      <c r="J378">
        <f t="shared" si="40"/>
        <v>190564.25577474196</v>
      </c>
      <c r="K378">
        <f t="shared" si="41"/>
        <v>7476796.7334724888</v>
      </c>
      <c r="O378" s="1">
        <v>347</v>
      </c>
      <c r="P378" s="1">
        <v>14831.144719729902</v>
      </c>
      <c r="Q378" s="1">
        <v>-3631.1447197299021</v>
      </c>
    </row>
    <row r="379" spans="1:17" x14ac:dyDescent="0.25">
      <c r="A379">
        <v>33742</v>
      </c>
      <c r="B379">
        <v>10515</v>
      </c>
      <c r="C379" s="1">
        <v>8724.1038592248005</v>
      </c>
      <c r="D379" s="1">
        <v>1790.8961407751995</v>
      </c>
      <c r="E379">
        <f t="shared" si="35"/>
        <v>8724.1038592248005</v>
      </c>
      <c r="F379">
        <f t="shared" si="36"/>
        <v>3207308.9870435032</v>
      </c>
      <c r="G379">
        <f t="shared" si="37"/>
        <v>3035.8768115942039</v>
      </c>
      <c r="H379">
        <f t="shared" si="38"/>
        <v>9216548.0151753891</v>
      </c>
      <c r="I379">
        <f t="shared" si="39"/>
        <v>1138522564</v>
      </c>
      <c r="J379">
        <f t="shared" si="40"/>
        <v>239836.12994083032</v>
      </c>
      <c r="K379">
        <f t="shared" si="41"/>
        <v>5201258.6537623359</v>
      </c>
      <c r="O379" s="1">
        <v>348</v>
      </c>
      <c r="P379" s="1">
        <v>7313.8933039251115</v>
      </c>
      <c r="Q379" s="1">
        <v>-1813.8933039251115</v>
      </c>
    </row>
    <row r="380" spans="1:17" x14ac:dyDescent="0.25">
      <c r="A380">
        <v>13000</v>
      </c>
      <c r="B380">
        <v>2000</v>
      </c>
      <c r="C380" s="1">
        <v>5378.1204071513457</v>
      </c>
      <c r="D380" s="1">
        <v>-3378.1204071513457</v>
      </c>
      <c r="E380">
        <f t="shared" si="35"/>
        <v>5378.1204071513457</v>
      </c>
      <c r="F380">
        <f t="shared" si="36"/>
        <v>11411697.485212374</v>
      </c>
      <c r="G380">
        <f t="shared" si="37"/>
        <v>-17706.123188405796</v>
      </c>
      <c r="H380">
        <f t="shared" si="38"/>
        <v>313506798.36300141</v>
      </c>
      <c r="I380">
        <f t="shared" si="39"/>
        <v>169000000</v>
      </c>
      <c r="J380">
        <f t="shared" si="40"/>
        <v>8158179.9504237939</v>
      </c>
      <c r="K380">
        <f t="shared" si="41"/>
        <v>38867409.052313074</v>
      </c>
      <c r="O380" s="1">
        <v>349</v>
      </c>
      <c r="P380" s="1">
        <v>7636.5221200540718</v>
      </c>
      <c r="Q380" s="1">
        <v>-4636.5221200540718</v>
      </c>
    </row>
    <row r="381" spans="1:17" x14ac:dyDescent="0.25">
      <c r="A381">
        <v>52000</v>
      </c>
      <c r="B381">
        <v>9000</v>
      </c>
      <c r="C381" s="1">
        <v>11669.382321666082</v>
      </c>
      <c r="D381" s="1">
        <v>-2669.3823216660821</v>
      </c>
      <c r="E381">
        <f t="shared" si="35"/>
        <v>11669.382321666082</v>
      </c>
      <c r="F381">
        <f t="shared" si="36"/>
        <v>7125601.9792234031</v>
      </c>
      <c r="G381">
        <f t="shared" si="37"/>
        <v>21293.876811594204</v>
      </c>
      <c r="H381">
        <f t="shared" si="38"/>
        <v>453429189.66734934</v>
      </c>
      <c r="I381">
        <f t="shared" si="39"/>
        <v>2704000000</v>
      </c>
      <c r="J381">
        <f t="shared" si="40"/>
        <v>11799287.745581569</v>
      </c>
      <c r="K381">
        <f t="shared" si="41"/>
        <v>586184.41463190375</v>
      </c>
      <c r="O381" s="1">
        <v>350</v>
      </c>
      <c r="P381" s="1">
        <v>7636.5221200540718</v>
      </c>
      <c r="Q381" s="1">
        <v>9363.4778799459273</v>
      </c>
    </row>
    <row r="382" spans="1:17" x14ac:dyDescent="0.25">
      <c r="A382">
        <v>31000</v>
      </c>
      <c r="B382">
        <v>2276</v>
      </c>
      <c r="C382" s="1">
        <v>8281.7797523119934</v>
      </c>
      <c r="D382" s="1">
        <v>-6005.7797523119934</v>
      </c>
      <c r="E382">
        <f t="shared" si="35"/>
        <v>8281.7797523119934</v>
      </c>
      <c r="F382">
        <f t="shared" si="36"/>
        <v>36069390.433280706</v>
      </c>
      <c r="G382">
        <f t="shared" si="37"/>
        <v>293.8768115942039</v>
      </c>
      <c r="H382">
        <f t="shared" si="38"/>
        <v>86363.580392775213</v>
      </c>
      <c r="I382">
        <f t="shared" si="39"/>
        <v>961000000</v>
      </c>
      <c r="J382">
        <f t="shared" si="40"/>
        <v>2247.3823013921992</v>
      </c>
      <c r="K382">
        <f t="shared" si="41"/>
        <v>35502211.052313074</v>
      </c>
      <c r="O382" s="1">
        <v>351</v>
      </c>
      <c r="P382" s="1">
        <v>8927.037384569916</v>
      </c>
      <c r="Q382" s="1">
        <v>10072.962615430084</v>
      </c>
    </row>
    <row r="383" spans="1:17" x14ac:dyDescent="0.25">
      <c r="A383">
        <v>25000</v>
      </c>
      <c r="B383">
        <v>5000</v>
      </c>
      <c r="C383" s="1">
        <v>7313.8933039251115</v>
      </c>
      <c r="D383" s="1">
        <v>-2313.8933039251115</v>
      </c>
      <c r="E383">
        <f t="shared" si="35"/>
        <v>7313.8933039251115</v>
      </c>
      <c r="F383">
        <f t="shared" si="36"/>
        <v>5354102.2219494684</v>
      </c>
      <c r="G383">
        <f t="shared" si="37"/>
        <v>-5706.1231884057961</v>
      </c>
      <c r="H383">
        <f t="shared" si="38"/>
        <v>32559841.841262329</v>
      </c>
      <c r="I383">
        <f t="shared" si="39"/>
        <v>625000000</v>
      </c>
      <c r="J383">
        <f t="shared" si="40"/>
        <v>847283.21773357783</v>
      </c>
      <c r="K383">
        <f t="shared" si="41"/>
        <v>10461169.921878288</v>
      </c>
      <c r="O383" s="1">
        <v>352</v>
      </c>
      <c r="P383" s="1">
        <v>8927.037384569916</v>
      </c>
      <c r="Q383" s="1">
        <v>3572.962615430084</v>
      </c>
    </row>
    <row r="384" spans="1:17" x14ac:dyDescent="0.25">
      <c r="A384">
        <v>19000</v>
      </c>
      <c r="B384">
        <v>5100</v>
      </c>
      <c r="C384" s="1">
        <v>6346.0068555382277</v>
      </c>
      <c r="D384" s="1">
        <v>-1246.0068555382277</v>
      </c>
      <c r="E384">
        <f t="shared" si="35"/>
        <v>6346.0068555382277</v>
      </c>
      <c r="F384">
        <f t="shared" si="36"/>
        <v>1552533.0840482619</v>
      </c>
      <c r="G384">
        <f t="shared" si="37"/>
        <v>-11706.123188405796</v>
      </c>
      <c r="H384">
        <f t="shared" si="38"/>
        <v>137033320.10213187</v>
      </c>
      <c r="I384">
        <f t="shared" si="39"/>
        <v>361000000</v>
      </c>
      <c r="J384">
        <f t="shared" si="40"/>
        <v>3565927.407107715</v>
      </c>
      <c r="K384">
        <f t="shared" si="41"/>
        <v>9824295.2841971274</v>
      </c>
      <c r="O384" s="1">
        <v>353</v>
      </c>
      <c r="P384" s="1">
        <v>9572.2950168278367</v>
      </c>
      <c r="Q384" s="1">
        <v>6427.7049831721633</v>
      </c>
    </row>
    <row r="385" spans="1:17" x14ac:dyDescent="0.25">
      <c r="A385">
        <v>13200</v>
      </c>
      <c r="B385">
        <v>1200</v>
      </c>
      <c r="C385" s="1">
        <v>5410.383288764242</v>
      </c>
      <c r="D385" s="1">
        <v>-4210.383288764242</v>
      </c>
      <c r="E385">
        <f t="shared" si="35"/>
        <v>5410.383288764242</v>
      </c>
      <c r="F385">
        <f t="shared" si="36"/>
        <v>17727327.438305195</v>
      </c>
      <c r="G385">
        <f t="shared" si="37"/>
        <v>-17506.123188405796</v>
      </c>
      <c r="H385">
        <f t="shared" si="38"/>
        <v>306464349.08763909</v>
      </c>
      <c r="I385">
        <f t="shared" si="39"/>
        <v>174240000</v>
      </c>
      <c r="J385">
        <f t="shared" si="40"/>
        <v>7974918.9532775246</v>
      </c>
      <c r="K385">
        <f t="shared" si="41"/>
        <v>49482406.153762348</v>
      </c>
      <c r="O385" s="1">
        <v>354</v>
      </c>
      <c r="P385" s="1">
        <v>8281.7797523119934</v>
      </c>
      <c r="Q385" s="1">
        <v>1218.2202476880066</v>
      </c>
    </row>
    <row r="386" spans="1:17" x14ac:dyDescent="0.25">
      <c r="A386">
        <v>23000</v>
      </c>
      <c r="B386">
        <v>2500</v>
      </c>
      <c r="C386" s="1">
        <v>6991.2644877961502</v>
      </c>
      <c r="D386" s="1">
        <v>-4491.2644877961502</v>
      </c>
      <c r="E386">
        <f t="shared" si="35"/>
        <v>6991.2644877961502</v>
      </c>
      <c r="F386">
        <f t="shared" si="36"/>
        <v>20171456.699338816</v>
      </c>
      <c r="G386">
        <f t="shared" si="37"/>
        <v>-7706.1231884057961</v>
      </c>
      <c r="H386">
        <f t="shared" si="38"/>
        <v>59384334.594885513</v>
      </c>
      <c r="I386">
        <f t="shared" si="39"/>
        <v>529000000</v>
      </c>
      <c r="J386">
        <f t="shared" si="40"/>
        <v>1545319.2415314068</v>
      </c>
      <c r="K386">
        <f t="shared" si="41"/>
        <v>32883035.863907278</v>
      </c>
      <c r="O386" s="1">
        <v>355</v>
      </c>
      <c r="P386" s="1">
        <v>12681.630232270698</v>
      </c>
      <c r="Q386" s="1">
        <v>7318.3697677293021</v>
      </c>
    </row>
    <row r="387" spans="1:17" x14ac:dyDescent="0.25">
      <c r="A387">
        <v>39000</v>
      </c>
      <c r="B387">
        <v>13000</v>
      </c>
      <c r="C387" s="1">
        <v>9572.2950168278367</v>
      </c>
      <c r="D387" s="1">
        <v>3427.7049831721633</v>
      </c>
      <c r="E387">
        <f t="shared" ref="E387:E450" si="42">$P$24+$P$25*A387</f>
        <v>9572.2950168278367</v>
      </c>
      <c r="F387">
        <f t="shared" ref="F387:F450" si="43">D387^2</f>
        <v>11749161.45166328</v>
      </c>
      <c r="G387">
        <f t="shared" ref="G387:G450" si="44">A387-$A$555</f>
        <v>8293.8768115942039</v>
      </c>
      <c r="H387">
        <f t="shared" ref="H387:H450" si="45">G387^2</f>
        <v>68788392.565900043</v>
      </c>
      <c r="I387">
        <f t="shared" ref="I387:I450" si="46">A387^2</f>
        <v>1521000000</v>
      </c>
      <c r="J387">
        <f t="shared" ref="J387:J450" si="47">(E387-$B$555)^2</f>
        <v>1790034.8189681713</v>
      </c>
      <c r="K387">
        <f t="shared" ref="K387:K450" si="48">(B387-$B$555)^2</f>
        <v>22711198.907385521</v>
      </c>
      <c r="O387" s="1">
        <v>356</v>
      </c>
      <c r="P387" s="1">
        <v>8120.4653442475137</v>
      </c>
      <c r="Q387" s="1">
        <v>13379.534655752486</v>
      </c>
    </row>
    <row r="388" spans="1:17" x14ac:dyDescent="0.25">
      <c r="A388">
        <v>33000</v>
      </c>
      <c r="B388">
        <v>20000</v>
      </c>
      <c r="C388" s="1">
        <v>8604.4085684409547</v>
      </c>
      <c r="D388" s="1">
        <v>11395.591431559045</v>
      </c>
      <c r="E388">
        <f t="shared" si="42"/>
        <v>8604.4085684409547</v>
      </c>
      <c r="F388">
        <f t="shared" si="43"/>
        <v>129859504.07502194</v>
      </c>
      <c r="G388">
        <f t="shared" si="44"/>
        <v>2293.8768115942039</v>
      </c>
      <c r="H388">
        <f t="shared" si="45"/>
        <v>5261870.8267695904</v>
      </c>
      <c r="I388">
        <f t="shared" si="46"/>
        <v>1089000000</v>
      </c>
      <c r="J388">
        <f t="shared" si="47"/>
        <v>136926.18247776289</v>
      </c>
      <c r="K388">
        <f t="shared" si="48"/>
        <v>138429974.26970434</v>
      </c>
      <c r="O388" s="1">
        <v>357</v>
      </c>
      <c r="P388" s="1">
        <v>9733.6094248923182</v>
      </c>
      <c r="Q388" s="1">
        <v>6666.3905751076818</v>
      </c>
    </row>
    <row r="389" spans="1:17" x14ac:dyDescent="0.25">
      <c r="A389">
        <v>36000</v>
      </c>
      <c r="B389">
        <v>4000</v>
      </c>
      <c r="C389" s="1">
        <v>9088.3517926343957</v>
      </c>
      <c r="D389" s="1">
        <v>-5088.3517926343957</v>
      </c>
      <c r="E389">
        <f t="shared" si="42"/>
        <v>9088.3517926343957</v>
      </c>
      <c r="F389">
        <f t="shared" si="43"/>
        <v>25891323.965605669</v>
      </c>
      <c r="G389">
        <f t="shared" si="44"/>
        <v>5293.8768115942039</v>
      </c>
      <c r="H389">
        <f t="shared" si="45"/>
        <v>28025131.696334813</v>
      </c>
      <c r="I389">
        <f t="shared" si="46"/>
        <v>1296000000</v>
      </c>
      <c r="J389">
        <f t="shared" si="47"/>
        <v>729279.45648022403</v>
      </c>
      <c r="K389">
        <f t="shared" si="48"/>
        <v>17929916.298689883</v>
      </c>
      <c r="O389" s="1">
        <v>358</v>
      </c>
      <c r="P389" s="1">
        <v>5055.4915910223845</v>
      </c>
      <c r="Q389" s="1">
        <v>-205.49159102238445</v>
      </c>
    </row>
    <row r="390" spans="1:17" x14ac:dyDescent="0.25">
      <c r="A390">
        <v>25000</v>
      </c>
      <c r="B390">
        <v>10000</v>
      </c>
      <c r="C390" s="1">
        <v>7313.8933039251115</v>
      </c>
      <c r="D390" s="1">
        <v>2686.1066960748885</v>
      </c>
      <c r="E390">
        <f t="shared" si="42"/>
        <v>7313.8933039251115</v>
      </c>
      <c r="F390">
        <f t="shared" si="43"/>
        <v>7215169.1826983532</v>
      </c>
      <c r="G390">
        <f t="shared" si="44"/>
        <v>-5706.1231884057961</v>
      </c>
      <c r="H390">
        <f t="shared" si="45"/>
        <v>32559841.841262329</v>
      </c>
      <c r="I390">
        <f t="shared" si="46"/>
        <v>625000000</v>
      </c>
      <c r="J390">
        <f t="shared" si="47"/>
        <v>847283.21773357783</v>
      </c>
      <c r="K390">
        <f t="shared" si="48"/>
        <v>3117438.037820308</v>
      </c>
      <c r="O390" s="1">
        <v>359</v>
      </c>
      <c r="P390" s="1">
        <v>8765.7229765054362</v>
      </c>
      <c r="Q390" s="1">
        <v>4734.2770234945638</v>
      </c>
    </row>
    <row r="391" spans="1:17" x14ac:dyDescent="0.25">
      <c r="A391">
        <v>43500</v>
      </c>
      <c r="B391">
        <v>9000</v>
      </c>
      <c r="C391" s="1">
        <v>10298.209853118</v>
      </c>
      <c r="D391" s="1">
        <v>-1298.209853118</v>
      </c>
      <c r="E391">
        <f t="shared" si="42"/>
        <v>10298.209853118</v>
      </c>
      <c r="F391">
        <f t="shared" si="43"/>
        <v>1685348.8227326591</v>
      </c>
      <c r="G391">
        <f t="shared" si="44"/>
        <v>12793.876811594204</v>
      </c>
      <c r="H391">
        <f t="shared" si="45"/>
        <v>163683283.87024787</v>
      </c>
      <c r="I391">
        <f t="shared" si="46"/>
        <v>1892250000</v>
      </c>
      <c r="J391">
        <f t="shared" si="47"/>
        <v>4259421.778610386</v>
      </c>
      <c r="K391">
        <f t="shared" si="48"/>
        <v>586184.41463190375</v>
      </c>
      <c r="O391" s="1">
        <v>360</v>
      </c>
      <c r="P391" s="1">
        <v>5378.1204071513457</v>
      </c>
      <c r="Q391" s="1">
        <v>-1778.1204071513457</v>
      </c>
    </row>
    <row r="392" spans="1:17" x14ac:dyDescent="0.25">
      <c r="A392">
        <v>52000</v>
      </c>
      <c r="B392">
        <v>30000</v>
      </c>
      <c r="C392" s="1">
        <v>11669.382321666082</v>
      </c>
      <c r="D392" s="1">
        <v>18330.617678333918</v>
      </c>
      <c r="E392">
        <f t="shared" si="42"/>
        <v>11669.382321666082</v>
      </c>
      <c r="F392">
        <f t="shared" si="43"/>
        <v>336011544.46924794</v>
      </c>
      <c r="G392">
        <f t="shared" si="44"/>
        <v>21293.876811594204</v>
      </c>
      <c r="H392">
        <f t="shared" si="45"/>
        <v>453429189.66734934</v>
      </c>
      <c r="I392">
        <f t="shared" si="46"/>
        <v>2704000000</v>
      </c>
      <c r="J392">
        <f t="shared" si="47"/>
        <v>11799287.745581569</v>
      </c>
      <c r="K392">
        <f t="shared" si="48"/>
        <v>473742510.50158828</v>
      </c>
      <c r="O392" s="1">
        <v>361</v>
      </c>
      <c r="P392" s="1">
        <v>9410.9806087633569</v>
      </c>
      <c r="Q392" s="1">
        <v>18089.019391236645</v>
      </c>
    </row>
    <row r="393" spans="1:17" x14ac:dyDescent="0.25">
      <c r="A393">
        <v>25000</v>
      </c>
      <c r="B393">
        <v>6000</v>
      </c>
      <c r="C393" s="1">
        <v>7313.8933039251115</v>
      </c>
      <c r="D393" s="1">
        <v>-1313.8933039251115</v>
      </c>
      <c r="E393">
        <f t="shared" si="42"/>
        <v>7313.8933039251115</v>
      </c>
      <c r="F393">
        <f t="shared" si="43"/>
        <v>1726315.6140992453</v>
      </c>
      <c r="G393">
        <f t="shared" si="44"/>
        <v>-5706.1231884057961</v>
      </c>
      <c r="H393">
        <f t="shared" si="45"/>
        <v>32559841.841262329</v>
      </c>
      <c r="I393">
        <f t="shared" si="46"/>
        <v>625000000</v>
      </c>
      <c r="J393">
        <f t="shared" si="47"/>
        <v>847283.21773357783</v>
      </c>
      <c r="K393">
        <f t="shared" si="48"/>
        <v>4992423.545066691</v>
      </c>
      <c r="O393" s="1">
        <v>362</v>
      </c>
      <c r="P393" s="1">
        <v>10056.238241021279</v>
      </c>
      <c r="Q393" s="1">
        <v>-5056.2382410212795</v>
      </c>
    </row>
    <row r="394" spans="1:17" x14ac:dyDescent="0.25">
      <c r="A394">
        <v>32000</v>
      </c>
      <c r="B394">
        <v>10000</v>
      </c>
      <c r="C394" s="1">
        <v>8443.0941603764732</v>
      </c>
      <c r="D394" s="1">
        <v>1556.9058396235268</v>
      </c>
      <c r="E394">
        <f t="shared" si="42"/>
        <v>8443.0941603764732</v>
      </c>
      <c r="F394">
        <f t="shared" si="43"/>
        <v>2423955.7934538391</v>
      </c>
      <c r="G394">
        <f t="shared" si="44"/>
        <v>1293.8768115942039</v>
      </c>
      <c r="H394">
        <f t="shared" si="45"/>
        <v>1674117.203581183</v>
      </c>
      <c r="I394">
        <f t="shared" si="46"/>
        <v>1024000000</v>
      </c>
      <c r="J394">
        <f t="shared" si="47"/>
        <v>43564.444140383399</v>
      </c>
      <c r="K394">
        <f t="shared" si="48"/>
        <v>3117438.037820308</v>
      </c>
      <c r="O394" s="1">
        <v>363</v>
      </c>
      <c r="P394" s="1">
        <v>14089.098442633291</v>
      </c>
      <c r="Q394" s="1">
        <v>-12989.098442633291</v>
      </c>
    </row>
    <row r="395" spans="1:17" x14ac:dyDescent="0.25">
      <c r="A395">
        <v>54000</v>
      </c>
      <c r="B395">
        <v>15300</v>
      </c>
      <c r="C395" s="1">
        <v>11992.011137795045</v>
      </c>
      <c r="D395" s="1">
        <v>3307.9888622049548</v>
      </c>
      <c r="E395">
        <f t="shared" si="42"/>
        <v>11992.011137795045</v>
      </c>
      <c r="F395">
        <f t="shared" si="43"/>
        <v>10942790.312472031</v>
      </c>
      <c r="G395">
        <f t="shared" si="44"/>
        <v>23293.876811594204</v>
      </c>
      <c r="H395">
        <f t="shared" si="45"/>
        <v>542604696.91372621</v>
      </c>
      <c r="I395">
        <f t="shared" si="46"/>
        <v>2916000000</v>
      </c>
      <c r="J395">
        <f t="shared" si="47"/>
        <v>14119842.958690228</v>
      </c>
      <c r="K395">
        <f t="shared" si="48"/>
        <v>49923082.240718849</v>
      </c>
      <c r="O395" s="1">
        <v>364</v>
      </c>
      <c r="P395" s="1">
        <v>7313.8933039251115</v>
      </c>
      <c r="Q395" s="1">
        <v>7686.1066960748885</v>
      </c>
    </row>
    <row r="396" spans="1:17" x14ac:dyDescent="0.25">
      <c r="A396">
        <v>29000</v>
      </c>
      <c r="B396">
        <v>10000</v>
      </c>
      <c r="C396" s="1">
        <v>7959.1509361830331</v>
      </c>
      <c r="D396" s="1">
        <v>2040.8490638169669</v>
      </c>
      <c r="E396">
        <f t="shared" si="42"/>
        <v>7959.1509361830331</v>
      </c>
      <c r="F396">
        <f t="shared" si="43"/>
        <v>4165064.9012825903</v>
      </c>
      <c r="G396">
        <f t="shared" si="44"/>
        <v>-1706.1231884057961</v>
      </c>
      <c r="H396">
        <f t="shared" si="45"/>
        <v>2910856.3340159594</v>
      </c>
      <c r="I396">
        <f t="shared" si="46"/>
        <v>841000000</v>
      </c>
      <c r="J396">
        <f t="shared" si="47"/>
        <v>75747.288118571189</v>
      </c>
      <c r="K396">
        <f t="shared" si="48"/>
        <v>3117438.037820308</v>
      </c>
      <c r="O396" s="1">
        <v>365</v>
      </c>
      <c r="P396" s="1">
        <v>6829.9500797316696</v>
      </c>
      <c r="Q396" s="1">
        <v>6370.0499202683304</v>
      </c>
    </row>
    <row r="397" spans="1:17" x14ac:dyDescent="0.25">
      <c r="A397">
        <v>81000</v>
      </c>
      <c r="B397">
        <v>9000</v>
      </c>
      <c r="C397" s="1">
        <v>16347.500155536018</v>
      </c>
      <c r="D397" s="1">
        <v>-7347.5001555360177</v>
      </c>
      <c r="E397">
        <f t="shared" si="42"/>
        <v>16347.500155536018</v>
      </c>
      <c r="F397">
        <f t="shared" si="43"/>
        <v>53985758.535601802</v>
      </c>
      <c r="G397">
        <f t="shared" si="44"/>
        <v>50293.876811594208</v>
      </c>
      <c r="H397">
        <f t="shared" si="45"/>
        <v>2529474044.7398133</v>
      </c>
      <c r="I397">
        <f t="shared" si="46"/>
        <v>6561000000</v>
      </c>
      <c r="J397">
        <f t="shared" si="47"/>
        <v>65822829.184775598</v>
      </c>
      <c r="K397">
        <f t="shared" si="48"/>
        <v>586184.41463190375</v>
      </c>
      <c r="O397" s="1">
        <v>366</v>
      </c>
      <c r="P397" s="1">
        <v>7797.8365281185525</v>
      </c>
      <c r="Q397" s="1">
        <v>2202.1634718814475</v>
      </c>
    </row>
    <row r="398" spans="1:17" x14ac:dyDescent="0.25">
      <c r="A398">
        <v>17500</v>
      </c>
      <c r="B398">
        <v>650</v>
      </c>
      <c r="C398" s="1">
        <v>6104.0352434415072</v>
      </c>
      <c r="D398" s="1">
        <v>-5454.0352434415072</v>
      </c>
      <c r="E398">
        <f t="shared" si="42"/>
        <v>6104.0352434415072</v>
      </c>
      <c r="F398">
        <f t="shared" si="43"/>
        <v>29746500.436702061</v>
      </c>
      <c r="G398">
        <f t="shared" si="44"/>
        <v>-13206.123188405796</v>
      </c>
      <c r="H398">
        <f t="shared" si="45"/>
        <v>174401689.66734928</v>
      </c>
      <c r="I398">
        <f t="shared" si="46"/>
        <v>306250000</v>
      </c>
      <c r="J398">
        <f t="shared" si="47"/>
        <v>4538339.7597546773</v>
      </c>
      <c r="K398">
        <f t="shared" si="48"/>
        <v>57522716.661008731</v>
      </c>
      <c r="O398" s="1">
        <v>367</v>
      </c>
      <c r="P398" s="1">
        <v>7475.2077119895912</v>
      </c>
      <c r="Q398" s="1">
        <v>1274.7922880104088</v>
      </c>
    </row>
    <row r="399" spans="1:17" x14ac:dyDescent="0.25">
      <c r="A399">
        <v>50000</v>
      </c>
      <c r="B399">
        <v>9000</v>
      </c>
      <c r="C399" s="1">
        <v>11346.753505537123</v>
      </c>
      <c r="D399" s="1">
        <v>-2346.7535055371227</v>
      </c>
      <c r="E399">
        <f t="shared" si="42"/>
        <v>11346.753505537123</v>
      </c>
      <c r="F399">
        <f t="shared" si="43"/>
        <v>5507252.0157507742</v>
      </c>
      <c r="G399">
        <f t="shared" si="44"/>
        <v>19293.876811594204</v>
      </c>
      <c r="H399">
        <f t="shared" si="45"/>
        <v>372253682.42097253</v>
      </c>
      <c r="I399">
        <f t="shared" si="46"/>
        <v>2500000000</v>
      </c>
      <c r="J399">
        <f t="shared" si="47"/>
        <v>9686911.2384664863</v>
      </c>
      <c r="K399">
        <f t="shared" si="48"/>
        <v>586184.41463190375</v>
      </c>
      <c r="O399" s="1">
        <v>368</v>
      </c>
      <c r="P399" s="1">
        <v>7313.8933039251115</v>
      </c>
      <c r="Q399" s="1">
        <v>1986.1066960748885</v>
      </c>
    </row>
    <row r="400" spans="1:17" x14ac:dyDescent="0.25">
      <c r="A400">
        <v>21000</v>
      </c>
      <c r="B400">
        <v>1200</v>
      </c>
      <c r="C400" s="1">
        <v>6668.6356716671889</v>
      </c>
      <c r="D400" s="1">
        <v>-5468.6356716671889</v>
      </c>
      <c r="E400">
        <f t="shared" si="42"/>
        <v>6668.6356716671889</v>
      </c>
      <c r="F400">
        <f t="shared" si="43"/>
        <v>29905976.109430846</v>
      </c>
      <c r="G400">
        <f t="shared" si="44"/>
        <v>-9706.1231884057961</v>
      </c>
      <c r="H400">
        <f t="shared" si="45"/>
        <v>94208827.348508701</v>
      </c>
      <c r="I400">
        <f t="shared" si="46"/>
        <v>441000000</v>
      </c>
      <c r="J400">
        <f t="shared" si="47"/>
        <v>2451533.9713227856</v>
      </c>
      <c r="K400">
        <f t="shared" si="48"/>
        <v>49482406.153762348</v>
      </c>
      <c r="O400" s="1">
        <v>369</v>
      </c>
      <c r="P400" s="1">
        <v>6507.3212636027092</v>
      </c>
      <c r="Q400" s="1">
        <v>492.67873639729078</v>
      </c>
    </row>
    <row r="401" spans="1:17" x14ac:dyDescent="0.25">
      <c r="A401">
        <v>76000</v>
      </c>
      <c r="B401">
        <v>24000</v>
      </c>
      <c r="C401" s="1">
        <v>15540.928115213614</v>
      </c>
      <c r="D401" s="1">
        <v>8459.0718847863864</v>
      </c>
      <c r="E401">
        <f t="shared" si="42"/>
        <v>15540.928115213614</v>
      </c>
      <c r="F401">
        <f t="shared" si="43"/>
        <v>71555897.151983514</v>
      </c>
      <c r="G401">
        <f t="shared" si="44"/>
        <v>45293.876811594208</v>
      </c>
      <c r="H401">
        <f t="shared" si="45"/>
        <v>2051535276.6238716</v>
      </c>
      <c r="I401">
        <f t="shared" si="46"/>
        <v>5776000000</v>
      </c>
      <c r="J401">
        <f t="shared" si="47"/>
        <v>53385744.898459569</v>
      </c>
      <c r="K401">
        <f t="shared" si="48"/>
        <v>248554988.76245797</v>
      </c>
      <c r="O401" s="1">
        <v>370</v>
      </c>
      <c r="P401" s="1">
        <v>7313.8933039251115</v>
      </c>
      <c r="Q401" s="1">
        <v>-4113.8933039251115</v>
      </c>
    </row>
    <row r="402" spans="1:17" x14ac:dyDescent="0.25">
      <c r="A402">
        <v>36000</v>
      </c>
      <c r="B402">
        <v>10500</v>
      </c>
      <c r="C402" s="1">
        <v>9088.3517926343957</v>
      </c>
      <c r="D402" s="1">
        <v>1411.6482073656043</v>
      </c>
      <c r="E402">
        <f t="shared" si="42"/>
        <v>9088.3517926343957</v>
      </c>
      <c r="F402">
        <f t="shared" si="43"/>
        <v>1992750.6613585241</v>
      </c>
      <c r="G402">
        <f t="shared" si="44"/>
        <v>5293.8768115942039</v>
      </c>
      <c r="H402">
        <f t="shared" si="45"/>
        <v>28025131.696334813</v>
      </c>
      <c r="I402">
        <f t="shared" si="46"/>
        <v>1296000000</v>
      </c>
      <c r="J402">
        <f t="shared" si="47"/>
        <v>729279.45648022403</v>
      </c>
      <c r="K402">
        <f t="shared" si="48"/>
        <v>5133064.8494145097</v>
      </c>
      <c r="O402" s="1">
        <v>371</v>
      </c>
      <c r="P402" s="1">
        <v>7313.8933039251115</v>
      </c>
      <c r="Q402" s="1">
        <v>-4063.8933039251115</v>
      </c>
    </row>
    <row r="403" spans="1:17" x14ac:dyDescent="0.25">
      <c r="A403">
        <v>26000</v>
      </c>
      <c r="B403">
        <v>1500</v>
      </c>
      <c r="C403" s="1">
        <v>7475.2077119895912</v>
      </c>
      <c r="D403" s="1">
        <v>-5975.2077119895912</v>
      </c>
      <c r="E403">
        <f t="shared" si="42"/>
        <v>7475.2077119895912</v>
      </c>
      <c r="F403">
        <f t="shared" si="43"/>
        <v>35703107.201419882</v>
      </c>
      <c r="G403">
        <f t="shared" si="44"/>
        <v>-4706.1231884057961</v>
      </c>
      <c r="H403">
        <f t="shared" si="45"/>
        <v>22147595.464450736</v>
      </c>
      <c r="I403">
        <f t="shared" si="46"/>
        <v>676000000</v>
      </c>
      <c r="J403">
        <f t="shared" si="47"/>
        <v>576332.22058224608</v>
      </c>
      <c r="K403">
        <f t="shared" si="48"/>
        <v>45351782.240718871</v>
      </c>
      <c r="O403" s="1">
        <v>372</v>
      </c>
      <c r="P403" s="1">
        <v>7152.5788958606299</v>
      </c>
      <c r="Q403" s="1">
        <v>-3352.5788958606299</v>
      </c>
    </row>
    <row r="404" spans="1:17" x14ac:dyDescent="0.25">
      <c r="A404">
        <v>18000</v>
      </c>
      <c r="B404">
        <v>6800</v>
      </c>
      <c r="C404" s="1">
        <v>6184.692447473748</v>
      </c>
      <c r="D404" s="1">
        <v>615.30755252625204</v>
      </c>
      <c r="E404">
        <f t="shared" si="42"/>
        <v>6184.692447473748</v>
      </c>
      <c r="F404">
        <f t="shared" si="43"/>
        <v>378603.38419584639</v>
      </c>
      <c r="G404">
        <f t="shared" si="44"/>
        <v>-12706.123188405796</v>
      </c>
      <c r="H404">
        <f t="shared" si="45"/>
        <v>161445566.47894347</v>
      </c>
      <c r="I404">
        <f t="shared" si="46"/>
        <v>324000000</v>
      </c>
      <c r="J404">
        <f t="shared" si="47"/>
        <v>4201191.1397477575</v>
      </c>
      <c r="K404">
        <f t="shared" si="48"/>
        <v>2057426.4436174147</v>
      </c>
      <c r="O404" s="1">
        <v>373</v>
      </c>
      <c r="P404" s="1">
        <v>7959.1509361830331</v>
      </c>
      <c r="Q404" s="1">
        <v>-2659.1509361830331</v>
      </c>
    </row>
    <row r="405" spans="1:17" x14ac:dyDescent="0.25">
      <c r="A405">
        <v>19000</v>
      </c>
      <c r="B405">
        <v>7680</v>
      </c>
      <c r="C405" s="1">
        <v>6346.0068555382277</v>
      </c>
      <c r="D405" s="1">
        <v>1333.9931444617723</v>
      </c>
      <c r="E405">
        <f t="shared" si="42"/>
        <v>6346.0068555382277</v>
      </c>
      <c r="F405">
        <f t="shared" si="43"/>
        <v>1779537.7094710069</v>
      </c>
      <c r="G405">
        <f t="shared" si="44"/>
        <v>-11706.123188405796</v>
      </c>
      <c r="H405">
        <f t="shared" si="45"/>
        <v>137033320.10213187</v>
      </c>
      <c r="I405">
        <f t="shared" si="46"/>
        <v>361000000</v>
      </c>
      <c r="J405">
        <f t="shared" si="47"/>
        <v>3565927.407107715</v>
      </c>
      <c r="K405">
        <f t="shared" si="48"/>
        <v>307329.63202321029</v>
      </c>
      <c r="O405" s="1">
        <v>374</v>
      </c>
      <c r="P405" s="1">
        <v>7152.5788958606299</v>
      </c>
      <c r="Q405" s="1">
        <v>-2152.5788958606299</v>
      </c>
    </row>
    <row r="406" spans="1:17" x14ac:dyDescent="0.25">
      <c r="A406">
        <v>29000</v>
      </c>
      <c r="B406">
        <v>8225</v>
      </c>
      <c r="C406" s="1">
        <v>7959.1509361830331</v>
      </c>
      <c r="D406" s="1">
        <v>265.84906381696692</v>
      </c>
      <c r="E406">
        <f t="shared" si="42"/>
        <v>7959.1509361830331</v>
      </c>
      <c r="F406">
        <f t="shared" si="43"/>
        <v>70675.724732357747</v>
      </c>
      <c r="G406">
        <f t="shared" si="44"/>
        <v>-1706.1231884057961</v>
      </c>
      <c r="H406">
        <f t="shared" si="45"/>
        <v>2910856.3340159594</v>
      </c>
      <c r="I406">
        <f t="shared" si="46"/>
        <v>841000000</v>
      </c>
      <c r="J406">
        <f t="shared" si="47"/>
        <v>75747.288118571189</v>
      </c>
      <c r="K406">
        <f t="shared" si="48"/>
        <v>87.856660890584521</v>
      </c>
      <c r="O406" s="1">
        <v>375</v>
      </c>
      <c r="P406" s="1">
        <v>7313.8933039251115</v>
      </c>
      <c r="Q406" s="1">
        <v>-2813.8933039251115</v>
      </c>
    </row>
    <row r="407" spans="1:17" x14ac:dyDescent="0.25">
      <c r="A407">
        <v>27000</v>
      </c>
      <c r="B407">
        <v>11000</v>
      </c>
      <c r="C407" s="1">
        <v>7636.5221200540718</v>
      </c>
      <c r="D407" s="1">
        <v>3363.4778799459282</v>
      </c>
      <c r="E407">
        <f t="shared" si="42"/>
        <v>7636.5221200540718</v>
      </c>
      <c r="F407">
        <f t="shared" si="43"/>
        <v>11312983.448885556</v>
      </c>
      <c r="G407">
        <f t="shared" si="44"/>
        <v>-3706.1231884057961</v>
      </c>
      <c r="H407">
        <f t="shared" si="45"/>
        <v>13735349.087639144</v>
      </c>
      <c r="I407">
        <f t="shared" si="46"/>
        <v>729000000</v>
      </c>
      <c r="J407">
        <f t="shared" si="47"/>
        <v>357425.8999293003</v>
      </c>
      <c r="K407">
        <f t="shared" si="48"/>
        <v>7648691.6610087119</v>
      </c>
      <c r="O407" s="1">
        <v>376</v>
      </c>
      <c r="P407" s="1">
        <v>6507.3212636027092</v>
      </c>
      <c r="Q407" s="1">
        <v>-5507.3212636027092</v>
      </c>
    </row>
    <row r="408" spans="1:17" x14ac:dyDescent="0.25">
      <c r="A408">
        <v>22900</v>
      </c>
      <c r="B408">
        <v>6700</v>
      </c>
      <c r="C408" s="1">
        <v>6975.1330469897021</v>
      </c>
      <c r="D408" s="1">
        <v>-275.13304698970205</v>
      </c>
      <c r="E408">
        <f t="shared" si="42"/>
        <v>6975.1330469897021</v>
      </c>
      <c r="F408">
        <f t="shared" si="43"/>
        <v>75698.193545837596</v>
      </c>
      <c r="G408">
        <f t="shared" si="44"/>
        <v>-7806.1231884057961</v>
      </c>
      <c r="H408">
        <f t="shared" si="45"/>
        <v>60935559.23256667</v>
      </c>
      <c r="I408">
        <f t="shared" si="46"/>
        <v>524410000</v>
      </c>
      <c r="J408">
        <f t="shared" si="47"/>
        <v>1585685.733753629</v>
      </c>
      <c r="K408">
        <f t="shared" si="48"/>
        <v>2354301.0812985743</v>
      </c>
      <c r="O408" s="1">
        <v>377</v>
      </c>
      <c r="P408" s="1">
        <v>7797.8365281185525</v>
      </c>
      <c r="Q408" s="1">
        <v>-2297.8365281185525</v>
      </c>
    </row>
    <row r="409" spans="1:17" x14ac:dyDescent="0.25">
      <c r="A409">
        <v>25000</v>
      </c>
      <c r="B409">
        <v>2500</v>
      </c>
      <c r="C409" s="1">
        <v>7313.8933039251115</v>
      </c>
      <c r="D409" s="1">
        <v>-4813.8933039251115</v>
      </c>
      <c r="E409">
        <f t="shared" si="42"/>
        <v>7313.8933039251115</v>
      </c>
      <c r="F409">
        <f t="shared" si="43"/>
        <v>23173568.741575025</v>
      </c>
      <c r="G409">
        <f t="shared" si="44"/>
        <v>-5706.1231884057961</v>
      </c>
      <c r="H409">
        <f t="shared" si="45"/>
        <v>32559841.841262329</v>
      </c>
      <c r="I409">
        <f t="shared" si="46"/>
        <v>625000000</v>
      </c>
      <c r="J409">
        <f t="shared" si="47"/>
        <v>847283.21773357783</v>
      </c>
      <c r="K409">
        <f t="shared" si="48"/>
        <v>32883035.863907278</v>
      </c>
      <c r="O409" s="1">
        <v>378</v>
      </c>
      <c r="P409" s="1">
        <v>8724.1038592248005</v>
      </c>
      <c r="Q409" s="1">
        <v>1790.8961407751995</v>
      </c>
    </row>
    <row r="410" spans="1:17" x14ac:dyDescent="0.25">
      <c r="A410">
        <v>67500</v>
      </c>
      <c r="B410">
        <v>10000</v>
      </c>
      <c r="C410" s="1">
        <v>14169.75564666553</v>
      </c>
      <c r="D410" s="1">
        <v>-4169.7556466655296</v>
      </c>
      <c r="E410">
        <f t="shared" si="42"/>
        <v>14169.75564666553</v>
      </c>
      <c r="F410">
        <f t="shared" si="43"/>
        <v>17386862.152899068</v>
      </c>
      <c r="G410">
        <f t="shared" si="44"/>
        <v>36793.876811594208</v>
      </c>
      <c r="H410">
        <f t="shared" si="45"/>
        <v>1353789370.8267698</v>
      </c>
      <c r="I410">
        <f t="shared" si="46"/>
        <v>4556250000</v>
      </c>
      <c r="J410">
        <f t="shared" si="47"/>
        <v>35228764.925817333</v>
      </c>
      <c r="K410">
        <f t="shared" si="48"/>
        <v>3117438.037820308</v>
      </c>
      <c r="O410" s="1">
        <v>379</v>
      </c>
      <c r="P410" s="1">
        <v>5378.1204071513457</v>
      </c>
      <c r="Q410" s="1">
        <v>-3378.1204071513457</v>
      </c>
    </row>
    <row r="411" spans="1:17" x14ac:dyDescent="0.25">
      <c r="A411">
        <v>45126</v>
      </c>
      <c r="B411">
        <v>3000</v>
      </c>
      <c r="C411" s="1">
        <v>10560.507080630845</v>
      </c>
      <c r="D411" s="1">
        <v>-7560.5070806308449</v>
      </c>
      <c r="E411">
        <f t="shared" si="42"/>
        <v>10560.507080630845</v>
      </c>
      <c r="F411">
        <f t="shared" si="43"/>
        <v>57161267.316269144</v>
      </c>
      <c r="G411">
        <f t="shared" si="44"/>
        <v>14419.876811594204</v>
      </c>
      <c r="H411">
        <f t="shared" si="45"/>
        <v>207932847.26155221</v>
      </c>
      <c r="I411">
        <f t="shared" si="46"/>
        <v>2036355876</v>
      </c>
      <c r="J411">
        <f t="shared" si="47"/>
        <v>5410898.8845580462</v>
      </c>
      <c r="K411">
        <f t="shared" si="48"/>
        <v>27398662.675501477</v>
      </c>
      <c r="O411" s="1">
        <v>380</v>
      </c>
      <c r="P411" s="1">
        <v>11669.382321666082</v>
      </c>
      <c r="Q411" s="1">
        <v>-2669.3823216660821</v>
      </c>
    </row>
    <row r="412" spans="1:17" x14ac:dyDescent="0.25">
      <c r="A412">
        <v>41000</v>
      </c>
      <c r="B412">
        <v>7000</v>
      </c>
      <c r="C412" s="1">
        <v>9894.9238329567997</v>
      </c>
      <c r="D412" s="1">
        <v>-2894.9238329567997</v>
      </c>
      <c r="E412">
        <f t="shared" si="42"/>
        <v>9894.9238329567997</v>
      </c>
      <c r="F412">
        <f t="shared" si="43"/>
        <v>8380583.9986212887</v>
      </c>
      <c r="G412">
        <f t="shared" si="44"/>
        <v>10293.876811594204</v>
      </c>
      <c r="H412">
        <f t="shared" si="45"/>
        <v>105963899.81227686</v>
      </c>
      <c r="I412">
        <f t="shared" si="46"/>
        <v>1681000000</v>
      </c>
      <c r="J412">
        <f t="shared" si="47"/>
        <v>2757428.4431187478</v>
      </c>
      <c r="K412">
        <f t="shared" si="48"/>
        <v>1523677.1682550954</v>
      </c>
      <c r="O412" s="1">
        <v>381</v>
      </c>
      <c r="P412" s="1">
        <v>8281.7797523119934</v>
      </c>
      <c r="Q412" s="1">
        <v>-6005.7797523119934</v>
      </c>
    </row>
    <row r="413" spans="1:17" x14ac:dyDescent="0.25">
      <c r="A413">
        <v>31440</v>
      </c>
      <c r="B413">
        <v>1500</v>
      </c>
      <c r="C413" s="1">
        <v>8352.7580918603653</v>
      </c>
      <c r="D413" s="1">
        <v>-6852.7580918603653</v>
      </c>
      <c r="E413">
        <f t="shared" si="42"/>
        <v>8352.7580918603653</v>
      </c>
      <c r="F413">
        <f t="shared" si="43"/>
        <v>46960293.465557717</v>
      </c>
      <c r="G413">
        <f t="shared" si="44"/>
        <v>733.8768115942039</v>
      </c>
      <c r="H413">
        <f t="shared" si="45"/>
        <v>538575.17459567462</v>
      </c>
      <c r="I413">
        <f t="shared" si="46"/>
        <v>988473600</v>
      </c>
      <c r="J413">
        <f t="shared" si="47"/>
        <v>14014.985365947243</v>
      </c>
      <c r="K413">
        <f t="shared" si="48"/>
        <v>45351782.240718871</v>
      </c>
      <c r="O413" s="1">
        <v>382</v>
      </c>
      <c r="P413" s="1">
        <v>7313.8933039251115</v>
      </c>
      <c r="Q413" s="1">
        <v>-2313.8933039251115</v>
      </c>
    </row>
    <row r="414" spans="1:17" x14ac:dyDescent="0.25">
      <c r="A414">
        <v>36000</v>
      </c>
      <c r="B414">
        <v>5500</v>
      </c>
      <c r="C414" s="1">
        <v>9088.3517926343957</v>
      </c>
      <c r="D414" s="1">
        <v>-3588.3517926343957</v>
      </c>
      <c r="E414">
        <f t="shared" si="42"/>
        <v>9088.3517926343957</v>
      </c>
      <c r="F414">
        <f t="shared" si="43"/>
        <v>12876268.587702481</v>
      </c>
      <c r="G414">
        <f t="shared" si="44"/>
        <v>5293.8768115942039</v>
      </c>
      <c r="H414">
        <f t="shared" si="45"/>
        <v>28025131.696334813</v>
      </c>
      <c r="I414">
        <f t="shared" si="46"/>
        <v>1296000000</v>
      </c>
      <c r="J414">
        <f t="shared" si="47"/>
        <v>729279.45648022403</v>
      </c>
      <c r="K414">
        <f t="shared" si="48"/>
        <v>7476796.7334724888</v>
      </c>
      <c r="O414" s="1">
        <v>383</v>
      </c>
      <c r="P414" s="1">
        <v>6346.0068555382277</v>
      </c>
      <c r="Q414" s="1">
        <v>-1246.0068555382277</v>
      </c>
    </row>
    <row r="415" spans="1:17" x14ac:dyDescent="0.25">
      <c r="A415">
        <v>55000</v>
      </c>
      <c r="B415">
        <v>11500</v>
      </c>
      <c r="C415" s="1">
        <v>12153.325545859527</v>
      </c>
      <c r="D415" s="1">
        <v>-653.32554585952676</v>
      </c>
      <c r="E415">
        <f t="shared" si="42"/>
        <v>12153.325545859527</v>
      </c>
      <c r="F415">
        <f t="shared" si="43"/>
        <v>426834.26887264859</v>
      </c>
      <c r="G415">
        <f t="shared" si="44"/>
        <v>24293.876811594204</v>
      </c>
      <c r="H415">
        <f t="shared" si="45"/>
        <v>590192450.53691459</v>
      </c>
      <c r="I415">
        <f t="shared" si="46"/>
        <v>3025000000</v>
      </c>
      <c r="J415">
        <f t="shared" si="47"/>
        <v>15358187.57999214</v>
      </c>
      <c r="K415">
        <f t="shared" si="48"/>
        <v>10664318.472602915</v>
      </c>
      <c r="O415" s="1">
        <v>384</v>
      </c>
      <c r="P415" s="1">
        <v>5410.383288764242</v>
      </c>
      <c r="Q415" s="1">
        <v>-4210.383288764242</v>
      </c>
    </row>
    <row r="416" spans="1:17" x14ac:dyDescent="0.25">
      <c r="A416">
        <v>24000</v>
      </c>
      <c r="B416">
        <v>1700</v>
      </c>
      <c r="C416" s="1">
        <v>7152.5788958606299</v>
      </c>
      <c r="D416" s="1">
        <v>-5452.5788958606299</v>
      </c>
      <c r="E416">
        <f t="shared" si="42"/>
        <v>7152.5788958606299</v>
      </c>
      <c r="F416">
        <f t="shared" si="43"/>
        <v>29730616.615584727</v>
      </c>
      <c r="G416">
        <f t="shared" si="44"/>
        <v>-6706.1231884057961</v>
      </c>
      <c r="H416">
        <f t="shared" si="45"/>
        <v>44972088.218073919</v>
      </c>
      <c r="I416">
        <f t="shared" si="46"/>
        <v>576000000</v>
      </c>
      <c r="J416">
        <f t="shared" si="47"/>
        <v>1170278.8913833005</v>
      </c>
      <c r="K416">
        <f t="shared" si="48"/>
        <v>42698032.965356551</v>
      </c>
      <c r="O416" s="1">
        <v>385</v>
      </c>
      <c r="P416" s="1">
        <v>6991.2644877961502</v>
      </c>
      <c r="Q416" s="1">
        <v>-4491.2644877961502</v>
      </c>
    </row>
    <row r="417" spans="1:17" x14ac:dyDescent="0.25">
      <c r="A417">
        <v>44000</v>
      </c>
      <c r="B417">
        <v>13500</v>
      </c>
      <c r="C417" s="1">
        <v>10378.867057150241</v>
      </c>
      <c r="D417" s="1">
        <v>3121.1329428497593</v>
      </c>
      <c r="E417">
        <f t="shared" si="42"/>
        <v>10378.867057150241</v>
      </c>
      <c r="F417">
        <f t="shared" si="43"/>
        <v>9741470.8469419982</v>
      </c>
      <c r="G417">
        <f t="shared" si="44"/>
        <v>13293.876811594204</v>
      </c>
      <c r="H417">
        <f t="shared" si="45"/>
        <v>176727160.68184209</v>
      </c>
      <c r="I417">
        <f t="shared" si="46"/>
        <v>1936000000</v>
      </c>
      <c r="J417">
        <f t="shared" si="47"/>
        <v>4598853.9530825075</v>
      </c>
      <c r="K417">
        <f t="shared" si="48"/>
        <v>27726825.718979724</v>
      </c>
      <c r="O417" s="1">
        <v>386</v>
      </c>
      <c r="P417" s="1">
        <v>9572.2950168278367</v>
      </c>
      <c r="Q417" s="1">
        <v>3427.7049831721633</v>
      </c>
    </row>
    <row r="418" spans="1:17" x14ac:dyDescent="0.25">
      <c r="A418">
        <v>15000</v>
      </c>
      <c r="B418">
        <v>500</v>
      </c>
      <c r="C418" s="1">
        <v>5700.749223280307</v>
      </c>
      <c r="D418" s="1">
        <v>-5200.749223280307</v>
      </c>
      <c r="E418">
        <f t="shared" si="42"/>
        <v>5700.749223280307</v>
      </c>
      <c r="F418">
        <f t="shared" si="43"/>
        <v>27047792.483450714</v>
      </c>
      <c r="G418">
        <f t="shared" si="44"/>
        <v>-15706.123188405796</v>
      </c>
      <c r="H418">
        <f t="shared" si="45"/>
        <v>246682305.60937825</v>
      </c>
      <c r="I418">
        <f t="shared" si="46"/>
        <v>225000000</v>
      </c>
      <c r="J418">
        <f t="shared" si="47"/>
        <v>6419250.3966582147</v>
      </c>
      <c r="K418">
        <f t="shared" si="48"/>
        <v>59820528.617530465</v>
      </c>
      <c r="O418" s="1">
        <v>387</v>
      </c>
      <c r="P418" s="1">
        <v>8604.4085684409547</v>
      </c>
      <c r="Q418" s="1">
        <v>11395.591431559045</v>
      </c>
    </row>
    <row r="419" spans="1:17" x14ac:dyDescent="0.25">
      <c r="A419">
        <v>50000</v>
      </c>
      <c r="B419">
        <v>2000</v>
      </c>
      <c r="C419" s="1">
        <v>11346.753505537123</v>
      </c>
      <c r="D419" s="1">
        <v>-9346.7535055371227</v>
      </c>
      <c r="E419">
        <f t="shared" si="42"/>
        <v>11346.753505537123</v>
      </c>
      <c r="F419">
        <f t="shared" si="43"/>
        <v>87361801.093270496</v>
      </c>
      <c r="G419">
        <f t="shared" si="44"/>
        <v>19293.876811594204</v>
      </c>
      <c r="H419">
        <f t="shared" si="45"/>
        <v>372253682.42097253</v>
      </c>
      <c r="I419">
        <f t="shared" si="46"/>
        <v>2500000000</v>
      </c>
      <c r="J419">
        <f t="shared" si="47"/>
        <v>9686911.2384664863</v>
      </c>
      <c r="K419">
        <f t="shared" si="48"/>
        <v>38867409.052313074</v>
      </c>
      <c r="O419" s="1">
        <v>388</v>
      </c>
      <c r="P419" s="1">
        <v>9088.3517926343957</v>
      </c>
      <c r="Q419" s="1">
        <v>-5088.3517926343957</v>
      </c>
    </row>
    <row r="420" spans="1:17" x14ac:dyDescent="0.25">
      <c r="A420">
        <v>24000</v>
      </c>
      <c r="B420">
        <v>5600</v>
      </c>
      <c r="C420" s="1">
        <v>7152.5788958606299</v>
      </c>
      <c r="D420" s="1">
        <v>-1552.5788958606299</v>
      </c>
      <c r="E420">
        <f t="shared" si="42"/>
        <v>7152.5788958606299</v>
      </c>
      <c r="F420">
        <f t="shared" si="43"/>
        <v>2410501.2278718129</v>
      </c>
      <c r="G420">
        <f t="shared" si="44"/>
        <v>-6706.1231884057961</v>
      </c>
      <c r="H420">
        <f t="shared" si="45"/>
        <v>44972088.218073919</v>
      </c>
      <c r="I420">
        <f t="shared" si="46"/>
        <v>576000000</v>
      </c>
      <c r="J420">
        <f t="shared" si="47"/>
        <v>1170278.8913833005</v>
      </c>
      <c r="K420">
        <f t="shared" si="48"/>
        <v>6939922.0957913296</v>
      </c>
      <c r="O420" s="1">
        <v>389</v>
      </c>
      <c r="P420" s="1">
        <v>7313.8933039251115</v>
      </c>
      <c r="Q420" s="1">
        <v>2686.1066960748885</v>
      </c>
    </row>
    <row r="421" spans="1:17" x14ac:dyDescent="0.25">
      <c r="A421">
        <v>23000</v>
      </c>
      <c r="B421">
        <v>7000</v>
      </c>
      <c r="C421" s="1">
        <v>6991.2644877961502</v>
      </c>
      <c r="D421" s="1">
        <v>8.7355122038497939</v>
      </c>
      <c r="E421">
        <f t="shared" si="42"/>
        <v>6991.2644877961502</v>
      </c>
      <c r="F421">
        <f t="shared" si="43"/>
        <v>76.309173463608687</v>
      </c>
      <c r="G421">
        <f t="shared" si="44"/>
        <v>-7706.1231884057961</v>
      </c>
      <c r="H421">
        <f t="shared" si="45"/>
        <v>59384334.594885513</v>
      </c>
      <c r="I421">
        <f t="shared" si="46"/>
        <v>529000000</v>
      </c>
      <c r="J421">
        <f t="shared" si="47"/>
        <v>1545319.2415314068</v>
      </c>
      <c r="K421">
        <f t="shared" si="48"/>
        <v>1523677.1682550954</v>
      </c>
      <c r="O421" s="1">
        <v>390</v>
      </c>
      <c r="P421" s="1">
        <v>10298.209853118</v>
      </c>
      <c r="Q421" s="1">
        <v>-1298.209853118</v>
      </c>
    </row>
    <row r="422" spans="1:17" x14ac:dyDescent="0.25">
      <c r="A422">
        <v>22000</v>
      </c>
      <c r="B422">
        <v>7000</v>
      </c>
      <c r="C422" s="1">
        <v>6829.9500797316696</v>
      </c>
      <c r="D422" s="1">
        <v>170.04992026833042</v>
      </c>
      <c r="E422">
        <f t="shared" si="42"/>
        <v>6829.9500797316696</v>
      </c>
      <c r="F422">
        <f t="shared" si="43"/>
        <v>28916.975383265533</v>
      </c>
      <c r="G422">
        <f t="shared" si="44"/>
        <v>-8706.1231884057961</v>
      </c>
      <c r="H422">
        <f t="shared" si="45"/>
        <v>75796580.971697107</v>
      </c>
      <c r="I422">
        <f t="shared" si="46"/>
        <v>484000000</v>
      </c>
      <c r="J422">
        <f t="shared" si="47"/>
        <v>1972404.2681779026</v>
      </c>
      <c r="K422">
        <f t="shared" si="48"/>
        <v>1523677.1682550954</v>
      </c>
      <c r="O422" s="1">
        <v>391</v>
      </c>
      <c r="P422" s="1">
        <v>11669.382321666082</v>
      </c>
      <c r="Q422" s="1">
        <v>18330.617678333918</v>
      </c>
    </row>
    <row r="423" spans="1:17" x14ac:dyDescent="0.25">
      <c r="A423">
        <v>22000</v>
      </c>
      <c r="B423">
        <v>3000</v>
      </c>
      <c r="C423" s="1">
        <v>6829.9500797316696</v>
      </c>
      <c r="D423" s="1">
        <v>-3829.9500797316696</v>
      </c>
      <c r="E423">
        <f t="shared" si="42"/>
        <v>6829.9500797316696</v>
      </c>
      <c r="F423">
        <f t="shared" si="43"/>
        <v>14668517.613236623</v>
      </c>
      <c r="G423">
        <f t="shared" si="44"/>
        <v>-8706.1231884057961</v>
      </c>
      <c r="H423">
        <f t="shared" si="45"/>
        <v>75796580.971697107</v>
      </c>
      <c r="I423">
        <f t="shared" si="46"/>
        <v>484000000</v>
      </c>
      <c r="J423">
        <f t="shared" si="47"/>
        <v>1972404.2681779026</v>
      </c>
      <c r="K423">
        <f t="shared" si="48"/>
        <v>27398662.675501477</v>
      </c>
      <c r="O423" s="1">
        <v>392</v>
      </c>
      <c r="P423" s="1">
        <v>7313.8933039251115</v>
      </c>
      <c r="Q423" s="1">
        <v>-1313.8933039251115</v>
      </c>
    </row>
    <row r="424" spans="1:17" x14ac:dyDescent="0.25">
      <c r="A424">
        <v>30000</v>
      </c>
      <c r="B424">
        <v>1100</v>
      </c>
      <c r="C424" s="1">
        <v>8120.4653442475137</v>
      </c>
      <c r="D424" s="1">
        <v>-7020.4653442475137</v>
      </c>
      <c r="E424">
        <f t="shared" si="42"/>
        <v>8120.4653442475137</v>
      </c>
      <c r="F424">
        <f t="shared" si="43"/>
        <v>49286933.649780363</v>
      </c>
      <c r="G424">
        <f t="shared" si="44"/>
        <v>-706.1231884057961</v>
      </c>
      <c r="H424">
        <f t="shared" si="45"/>
        <v>498609.95720436744</v>
      </c>
      <c r="I424">
        <f t="shared" si="46"/>
        <v>900000000</v>
      </c>
      <c r="J424">
        <f t="shared" si="47"/>
        <v>12974.996960787961</v>
      </c>
      <c r="K424">
        <f t="shared" si="48"/>
        <v>50899280.791443512</v>
      </c>
      <c r="O424" s="1">
        <v>393</v>
      </c>
      <c r="P424" s="1">
        <v>8443.0941603764732</v>
      </c>
      <c r="Q424" s="1">
        <v>1556.9058396235268</v>
      </c>
    </row>
    <row r="425" spans="1:17" x14ac:dyDescent="0.25">
      <c r="A425">
        <v>16000</v>
      </c>
      <c r="B425">
        <v>14325</v>
      </c>
      <c r="C425" s="1">
        <v>5862.0636313447867</v>
      </c>
      <c r="D425" s="1">
        <v>8462.9363686552133</v>
      </c>
      <c r="E425">
        <f t="shared" si="42"/>
        <v>5862.0636313447867</v>
      </c>
      <c r="F425">
        <f t="shared" si="43"/>
        <v>71621291.979907095</v>
      </c>
      <c r="G425">
        <f t="shared" si="44"/>
        <v>-14706.123188405796</v>
      </c>
      <c r="H425">
        <f t="shared" si="45"/>
        <v>216270059.23256665</v>
      </c>
      <c r="I425">
        <f t="shared" si="46"/>
        <v>256000000</v>
      </c>
      <c r="J425">
        <f t="shared" si="47"/>
        <v>5627852.6345230108</v>
      </c>
      <c r="K425">
        <f t="shared" si="48"/>
        <v>37095734.958110154</v>
      </c>
      <c r="O425" s="1">
        <v>394</v>
      </c>
      <c r="P425" s="1">
        <v>11992.011137795045</v>
      </c>
      <c r="Q425" s="1">
        <v>3307.9888622049548</v>
      </c>
    </row>
    <row r="426" spans="1:17" x14ac:dyDescent="0.25">
      <c r="A426">
        <v>15500</v>
      </c>
      <c r="B426">
        <v>1500</v>
      </c>
      <c r="C426" s="1">
        <v>5781.4064273125459</v>
      </c>
      <c r="D426" s="1">
        <v>-4281.4064273125459</v>
      </c>
      <c r="E426">
        <f t="shared" si="42"/>
        <v>5781.4064273125459</v>
      </c>
      <c r="F426">
        <f t="shared" si="43"/>
        <v>18330440.995833177</v>
      </c>
      <c r="G426">
        <f t="shared" si="44"/>
        <v>-15206.123188405796</v>
      </c>
      <c r="H426">
        <f t="shared" si="45"/>
        <v>231226182.42097247</v>
      </c>
      <c r="I426">
        <f t="shared" si="46"/>
        <v>240250000</v>
      </c>
      <c r="J426">
        <f t="shared" si="47"/>
        <v>6017045.9310283195</v>
      </c>
      <c r="K426">
        <f t="shared" si="48"/>
        <v>45351782.240718871</v>
      </c>
      <c r="O426" s="1">
        <v>395</v>
      </c>
      <c r="P426" s="1">
        <v>7959.1509361830331</v>
      </c>
      <c r="Q426" s="1">
        <v>2040.8490638169669</v>
      </c>
    </row>
    <row r="427" spans="1:17" x14ac:dyDescent="0.25">
      <c r="A427">
        <v>23000</v>
      </c>
      <c r="B427">
        <v>5000</v>
      </c>
      <c r="C427" s="1">
        <v>6991.2644877961502</v>
      </c>
      <c r="D427" s="1">
        <v>-1991.2644877961502</v>
      </c>
      <c r="E427">
        <f t="shared" si="42"/>
        <v>6991.2644877961502</v>
      </c>
      <c r="F427">
        <f t="shared" si="43"/>
        <v>3965134.2603580644</v>
      </c>
      <c r="G427">
        <f t="shared" si="44"/>
        <v>-7706.1231884057961</v>
      </c>
      <c r="H427">
        <f t="shared" si="45"/>
        <v>59384334.594885513</v>
      </c>
      <c r="I427">
        <f t="shared" si="46"/>
        <v>529000000</v>
      </c>
      <c r="J427">
        <f t="shared" si="47"/>
        <v>1545319.2415314068</v>
      </c>
      <c r="K427">
        <f t="shared" si="48"/>
        <v>10461169.921878288</v>
      </c>
      <c r="O427" s="1">
        <v>396</v>
      </c>
      <c r="P427" s="1">
        <v>16347.500155536018</v>
      </c>
      <c r="Q427" s="1">
        <v>-7347.5001555360177</v>
      </c>
    </row>
    <row r="428" spans="1:17" x14ac:dyDescent="0.25">
      <c r="A428">
        <v>35000</v>
      </c>
      <c r="B428">
        <v>3000</v>
      </c>
      <c r="C428" s="1">
        <v>8927.037384569916</v>
      </c>
      <c r="D428" s="1">
        <v>-5927.037384569916</v>
      </c>
      <c r="E428">
        <f t="shared" si="42"/>
        <v>8927.037384569916</v>
      </c>
      <c r="F428">
        <f t="shared" si="43"/>
        <v>35129772.158089392</v>
      </c>
      <c r="G428">
        <f t="shared" si="44"/>
        <v>4293.8768115942039</v>
      </c>
      <c r="H428">
        <f t="shared" si="45"/>
        <v>18437378.073146407</v>
      </c>
      <c r="I428">
        <f t="shared" si="46"/>
        <v>1225000000</v>
      </c>
      <c r="J428">
        <f t="shared" si="47"/>
        <v>479783.68864768377</v>
      </c>
      <c r="K428">
        <f t="shared" si="48"/>
        <v>27398662.675501477</v>
      </c>
      <c r="O428" s="1">
        <v>397</v>
      </c>
      <c r="P428" s="1">
        <v>6104.0352434415072</v>
      </c>
      <c r="Q428" s="1">
        <v>-5454.0352434415072</v>
      </c>
    </row>
    <row r="429" spans="1:17" x14ac:dyDescent="0.25">
      <c r="A429">
        <v>46000</v>
      </c>
      <c r="B429">
        <v>8500</v>
      </c>
      <c r="C429" s="1">
        <v>10701.4958732792</v>
      </c>
      <c r="D429" s="1">
        <v>-2201.4958732792002</v>
      </c>
      <c r="E429">
        <f t="shared" si="42"/>
        <v>10701.4958732792</v>
      </c>
      <c r="F429">
        <f t="shared" si="43"/>
        <v>4846584.0800653482</v>
      </c>
      <c r="G429">
        <f t="shared" si="44"/>
        <v>15293.876811594204</v>
      </c>
      <c r="H429">
        <f t="shared" si="45"/>
        <v>233902667.9282189</v>
      </c>
      <c r="I429">
        <f t="shared" si="46"/>
        <v>2116000000</v>
      </c>
      <c r="J429">
        <f t="shared" si="47"/>
        <v>6086694.3422169453</v>
      </c>
      <c r="K429">
        <f t="shared" si="48"/>
        <v>70557.60303770173</v>
      </c>
      <c r="O429" s="1">
        <v>398</v>
      </c>
      <c r="P429" s="1">
        <v>11346.753505537123</v>
      </c>
      <c r="Q429" s="1">
        <v>-2346.7535055371227</v>
      </c>
    </row>
    <row r="430" spans="1:17" x14ac:dyDescent="0.25">
      <c r="A430">
        <v>50000</v>
      </c>
      <c r="B430">
        <v>9000</v>
      </c>
      <c r="C430" s="1">
        <v>11346.753505537123</v>
      </c>
      <c r="D430" s="1">
        <v>-2346.7535055371227</v>
      </c>
      <c r="E430">
        <f t="shared" si="42"/>
        <v>11346.753505537123</v>
      </c>
      <c r="F430">
        <f t="shared" si="43"/>
        <v>5507252.0157507742</v>
      </c>
      <c r="G430">
        <f t="shared" si="44"/>
        <v>19293.876811594204</v>
      </c>
      <c r="H430">
        <f t="shared" si="45"/>
        <v>372253682.42097253</v>
      </c>
      <c r="I430">
        <f t="shared" si="46"/>
        <v>2500000000</v>
      </c>
      <c r="J430">
        <f t="shared" si="47"/>
        <v>9686911.2384664863</v>
      </c>
      <c r="K430">
        <f t="shared" si="48"/>
        <v>586184.41463190375</v>
      </c>
      <c r="O430" s="1">
        <v>399</v>
      </c>
      <c r="P430" s="1">
        <v>6668.6356716671889</v>
      </c>
      <c r="Q430" s="1">
        <v>-5468.6356716671889</v>
      </c>
    </row>
    <row r="431" spans="1:17" x14ac:dyDescent="0.25">
      <c r="A431">
        <v>40000</v>
      </c>
      <c r="B431">
        <v>12000</v>
      </c>
      <c r="C431" s="1">
        <v>9733.6094248923182</v>
      </c>
      <c r="D431" s="1">
        <v>2266.3905751076818</v>
      </c>
      <c r="E431">
        <f t="shared" si="42"/>
        <v>9733.6094248923182</v>
      </c>
      <c r="F431">
        <f t="shared" si="43"/>
        <v>5136526.238936929</v>
      </c>
      <c r="G431">
        <f t="shared" si="44"/>
        <v>9293.8768115942039</v>
      </c>
      <c r="H431">
        <f t="shared" si="45"/>
        <v>86376146.189088449</v>
      </c>
      <c r="I431">
        <f t="shared" si="46"/>
        <v>1600000000</v>
      </c>
      <c r="J431">
        <f t="shared" si="47"/>
        <v>2247709.2927942653</v>
      </c>
      <c r="K431">
        <f t="shared" si="48"/>
        <v>14179945.284197116</v>
      </c>
      <c r="O431" s="1">
        <v>400</v>
      </c>
      <c r="P431" s="1">
        <v>15540.928115213614</v>
      </c>
      <c r="Q431" s="1">
        <v>8459.0718847863864</v>
      </c>
    </row>
    <row r="432" spans="1:17" x14ac:dyDescent="0.25">
      <c r="A432">
        <v>29500</v>
      </c>
      <c r="B432">
        <v>1100</v>
      </c>
      <c r="C432" s="1">
        <v>8039.8081402152729</v>
      </c>
      <c r="D432" s="1">
        <v>-6939.8081402152729</v>
      </c>
      <c r="E432">
        <f t="shared" si="42"/>
        <v>8039.8081402152729</v>
      </c>
      <c r="F432">
        <f t="shared" si="43"/>
        <v>48160937.022998169</v>
      </c>
      <c r="G432">
        <f t="shared" si="44"/>
        <v>-1206.1231884057961</v>
      </c>
      <c r="H432">
        <f t="shared" si="45"/>
        <v>1454733.1456101635</v>
      </c>
      <c r="I432">
        <f t="shared" si="46"/>
        <v>870250000</v>
      </c>
      <c r="J432">
        <f t="shared" si="47"/>
        <v>37855.557977381308</v>
      </c>
      <c r="K432">
        <f t="shared" si="48"/>
        <v>50899280.791443512</v>
      </c>
      <c r="O432" s="1">
        <v>401</v>
      </c>
      <c r="P432" s="1">
        <v>9088.3517926343957</v>
      </c>
      <c r="Q432" s="1">
        <v>1411.6482073656043</v>
      </c>
    </row>
    <row r="433" spans="1:17" x14ac:dyDescent="0.25">
      <c r="A433">
        <v>28000</v>
      </c>
      <c r="B433">
        <v>1500</v>
      </c>
      <c r="C433" s="1">
        <v>7797.8365281185525</v>
      </c>
      <c r="D433" s="1">
        <v>-6297.8365281185525</v>
      </c>
      <c r="E433">
        <f t="shared" si="42"/>
        <v>7797.8365281185525</v>
      </c>
      <c r="F433">
        <f t="shared" si="43"/>
        <v>39662744.934904344</v>
      </c>
      <c r="G433">
        <f t="shared" si="44"/>
        <v>-2706.1231884057961</v>
      </c>
      <c r="H433">
        <f t="shared" si="45"/>
        <v>7323102.7108275518</v>
      </c>
      <c r="I433">
        <f t="shared" si="46"/>
        <v>784000000</v>
      </c>
      <c r="J433">
        <f t="shared" si="47"/>
        <v>190564.25577474196</v>
      </c>
      <c r="K433">
        <f t="shared" si="48"/>
        <v>45351782.240718871</v>
      </c>
      <c r="O433" s="1">
        <v>402</v>
      </c>
      <c r="P433" s="1">
        <v>7475.2077119895912</v>
      </c>
      <c r="Q433" s="1">
        <v>-5975.2077119895912</v>
      </c>
    </row>
    <row r="434" spans="1:17" x14ac:dyDescent="0.25">
      <c r="A434">
        <v>35000</v>
      </c>
      <c r="B434">
        <v>16200</v>
      </c>
      <c r="C434" s="1">
        <v>8927.037384569916</v>
      </c>
      <c r="D434" s="1">
        <v>7272.962615430084</v>
      </c>
      <c r="E434">
        <f t="shared" si="42"/>
        <v>8927.037384569916</v>
      </c>
      <c r="F434">
        <f t="shared" si="43"/>
        <v>52895985.205443606</v>
      </c>
      <c r="G434">
        <f t="shared" si="44"/>
        <v>4293.8768115942039</v>
      </c>
      <c r="H434">
        <f t="shared" si="45"/>
        <v>18437378.073146407</v>
      </c>
      <c r="I434">
        <f t="shared" si="46"/>
        <v>1225000000</v>
      </c>
      <c r="J434">
        <f t="shared" si="47"/>
        <v>479783.68864768377</v>
      </c>
      <c r="K434">
        <f t="shared" si="48"/>
        <v>63451210.501588412</v>
      </c>
      <c r="O434" s="1">
        <v>403</v>
      </c>
      <c r="P434" s="1">
        <v>6184.692447473748</v>
      </c>
      <c r="Q434" s="1">
        <v>615.30755252625204</v>
      </c>
    </row>
    <row r="435" spans="1:17" x14ac:dyDescent="0.25">
      <c r="A435">
        <v>60000</v>
      </c>
      <c r="B435">
        <v>11500</v>
      </c>
      <c r="C435" s="1">
        <v>12959.897586181927</v>
      </c>
      <c r="D435" s="1">
        <v>-1459.8975861819272</v>
      </c>
      <c r="E435">
        <f t="shared" si="42"/>
        <v>12959.897586181927</v>
      </c>
      <c r="F435">
        <f t="shared" si="43"/>
        <v>2131300.9621398174</v>
      </c>
      <c r="G435">
        <f t="shared" si="44"/>
        <v>29293.876811594204</v>
      </c>
      <c r="H435">
        <f t="shared" si="45"/>
        <v>858131218.65285659</v>
      </c>
      <c r="I435">
        <f t="shared" si="46"/>
        <v>3600000000</v>
      </c>
      <c r="J435">
        <f t="shared" si="47"/>
        <v>22330580.83397745</v>
      </c>
      <c r="K435">
        <f t="shared" si="48"/>
        <v>10664318.472602915</v>
      </c>
      <c r="O435" s="1">
        <v>404</v>
      </c>
      <c r="P435" s="1">
        <v>6346.0068555382277</v>
      </c>
      <c r="Q435" s="1">
        <v>1333.9931444617723</v>
      </c>
    </row>
    <row r="436" spans="1:17" x14ac:dyDescent="0.25">
      <c r="A436">
        <v>24000</v>
      </c>
      <c r="B436">
        <v>3250</v>
      </c>
      <c r="C436" s="1">
        <v>7152.5788958606299</v>
      </c>
      <c r="D436" s="1">
        <v>-3902.5788958606299</v>
      </c>
      <c r="E436">
        <f t="shared" si="42"/>
        <v>7152.5788958606299</v>
      </c>
      <c r="F436">
        <f t="shared" si="43"/>
        <v>15230122.038416773</v>
      </c>
      <c r="G436">
        <f t="shared" si="44"/>
        <v>-6706.1231884057961</v>
      </c>
      <c r="H436">
        <f t="shared" si="45"/>
        <v>44972088.218073919</v>
      </c>
      <c r="I436">
        <f t="shared" si="46"/>
        <v>576000000</v>
      </c>
      <c r="J436">
        <f t="shared" si="47"/>
        <v>1170278.8913833005</v>
      </c>
      <c r="K436">
        <f t="shared" si="48"/>
        <v>24843976.081298579</v>
      </c>
      <c r="O436" s="1">
        <v>405</v>
      </c>
      <c r="P436" s="1">
        <v>7959.1509361830331</v>
      </c>
      <c r="Q436" s="1">
        <v>265.84906381696692</v>
      </c>
    </row>
    <row r="437" spans="1:17" x14ac:dyDescent="0.25">
      <c r="A437">
        <v>23000</v>
      </c>
      <c r="B437">
        <v>3500</v>
      </c>
      <c r="C437" s="1">
        <v>6991.2644877961502</v>
      </c>
      <c r="D437" s="1">
        <v>-3491.2644877961502</v>
      </c>
      <c r="E437">
        <f t="shared" si="42"/>
        <v>6991.2644877961502</v>
      </c>
      <c r="F437">
        <f t="shared" si="43"/>
        <v>12188927.723746516</v>
      </c>
      <c r="G437">
        <f t="shared" si="44"/>
        <v>-7706.1231884057961</v>
      </c>
      <c r="H437">
        <f t="shared" si="45"/>
        <v>59384334.594885513</v>
      </c>
      <c r="I437">
        <f t="shared" si="46"/>
        <v>529000000</v>
      </c>
      <c r="J437">
        <f t="shared" si="47"/>
        <v>1545319.2415314068</v>
      </c>
      <c r="K437">
        <f t="shared" si="48"/>
        <v>22414289.48709568</v>
      </c>
      <c r="O437" s="1">
        <v>406</v>
      </c>
      <c r="P437" s="1">
        <v>7636.5221200540718</v>
      </c>
      <c r="Q437" s="1">
        <v>3363.4778799459282</v>
      </c>
    </row>
    <row r="438" spans="1:17" x14ac:dyDescent="0.25">
      <c r="A438">
        <v>25000</v>
      </c>
      <c r="B438">
        <v>14000</v>
      </c>
      <c r="C438" s="1">
        <v>7313.8933039251115</v>
      </c>
      <c r="D438" s="1">
        <v>6686.1066960748885</v>
      </c>
      <c r="E438">
        <f t="shared" si="42"/>
        <v>7313.8933039251115</v>
      </c>
      <c r="F438">
        <f t="shared" si="43"/>
        <v>44704022.751297459</v>
      </c>
      <c r="G438">
        <f t="shared" si="44"/>
        <v>-5706.1231884057961</v>
      </c>
      <c r="H438">
        <f t="shared" si="45"/>
        <v>32559841.841262329</v>
      </c>
      <c r="I438">
        <f t="shared" si="46"/>
        <v>625000000</v>
      </c>
      <c r="J438">
        <f t="shared" si="47"/>
        <v>847283.21773357783</v>
      </c>
      <c r="K438">
        <f t="shared" si="48"/>
        <v>33242452.530573923</v>
      </c>
      <c r="O438" s="1">
        <v>407</v>
      </c>
      <c r="P438" s="1">
        <v>6975.1330469897021</v>
      </c>
      <c r="Q438" s="1">
        <v>-275.13304698970205</v>
      </c>
    </row>
    <row r="439" spans="1:17" x14ac:dyDescent="0.25">
      <c r="A439">
        <v>27000</v>
      </c>
      <c r="B439">
        <v>11000</v>
      </c>
      <c r="C439" s="1">
        <v>7636.5221200540718</v>
      </c>
      <c r="D439" s="1">
        <v>3363.4778799459282</v>
      </c>
      <c r="E439">
        <f t="shared" si="42"/>
        <v>7636.5221200540718</v>
      </c>
      <c r="F439">
        <f t="shared" si="43"/>
        <v>11312983.448885556</v>
      </c>
      <c r="G439">
        <f t="shared" si="44"/>
        <v>-3706.1231884057961</v>
      </c>
      <c r="H439">
        <f t="shared" si="45"/>
        <v>13735349.087639144</v>
      </c>
      <c r="I439">
        <f t="shared" si="46"/>
        <v>729000000</v>
      </c>
      <c r="J439">
        <f t="shared" si="47"/>
        <v>357425.8999293003</v>
      </c>
      <c r="K439">
        <f t="shared" si="48"/>
        <v>7648691.6610087119</v>
      </c>
      <c r="O439" s="1">
        <v>408</v>
      </c>
      <c r="P439" s="1">
        <v>7313.8933039251115</v>
      </c>
      <c r="Q439" s="1">
        <v>-4813.8933039251115</v>
      </c>
    </row>
    <row r="440" spans="1:17" x14ac:dyDescent="0.25">
      <c r="A440">
        <v>48000</v>
      </c>
      <c r="B440">
        <v>10000</v>
      </c>
      <c r="C440" s="1">
        <v>11024.124689408161</v>
      </c>
      <c r="D440" s="1">
        <v>-1024.1246894081614</v>
      </c>
      <c r="E440">
        <f t="shared" si="42"/>
        <v>11024.124689408161</v>
      </c>
      <c r="F440">
        <f t="shared" si="43"/>
        <v>1048831.3794553631</v>
      </c>
      <c r="G440">
        <f t="shared" si="44"/>
        <v>17293.876811594204</v>
      </c>
      <c r="H440">
        <f t="shared" si="45"/>
        <v>299078175.17459571</v>
      </c>
      <c r="I440">
        <f t="shared" si="46"/>
        <v>2304000000</v>
      </c>
      <c r="J440">
        <f t="shared" si="47"/>
        <v>7782713.4373449404</v>
      </c>
      <c r="K440">
        <f t="shared" si="48"/>
        <v>3117438.037820308</v>
      </c>
      <c r="O440" s="1">
        <v>409</v>
      </c>
      <c r="P440" s="1">
        <v>14169.75564666553</v>
      </c>
      <c r="Q440" s="1">
        <v>-4169.7556466655296</v>
      </c>
    </row>
    <row r="441" spans="1:17" x14ac:dyDescent="0.25">
      <c r="A441">
        <v>31000</v>
      </c>
      <c r="B441">
        <v>9000</v>
      </c>
      <c r="C441" s="1">
        <v>8281.7797523119934</v>
      </c>
      <c r="D441" s="1">
        <v>718.22024768800657</v>
      </c>
      <c r="E441">
        <f t="shared" si="42"/>
        <v>8281.7797523119934</v>
      </c>
      <c r="F441">
        <f t="shared" si="43"/>
        <v>515840.32418902148</v>
      </c>
      <c r="G441">
        <f t="shared" si="44"/>
        <v>293.8768115942039</v>
      </c>
      <c r="H441">
        <f t="shared" si="45"/>
        <v>86363.580392775213</v>
      </c>
      <c r="I441">
        <f t="shared" si="46"/>
        <v>961000000</v>
      </c>
      <c r="J441">
        <f t="shared" si="47"/>
        <v>2247.3823013921992</v>
      </c>
      <c r="K441">
        <f t="shared" si="48"/>
        <v>586184.41463190375</v>
      </c>
      <c r="O441" s="1">
        <v>410</v>
      </c>
      <c r="P441" s="1">
        <v>10560.507080630845</v>
      </c>
      <c r="Q441" s="1">
        <v>-7560.5070806308449</v>
      </c>
    </row>
    <row r="442" spans="1:17" x14ac:dyDescent="0.25">
      <c r="A442">
        <v>18000</v>
      </c>
      <c r="B442">
        <v>3200</v>
      </c>
      <c r="C442" s="1">
        <v>6184.692447473748</v>
      </c>
      <c r="D442" s="1">
        <v>-2984.692447473748</v>
      </c>
      <c r="E442">
        <f t="shared" si="42"/>
        <v>6184.692447473748</v>
      </c>
      <c r="F442">
        <f t="shared" si="43"/>
        <v>8908389.0060068313</v>
      </c>
      <c r="G442">
        <f t="shared" si="44"/>
        <v>-12706.123188405796</v>
      </c>
      <c r="H442">
        <f t="shared" si="45"/>
        <v>161445566.47894347</v>
      </c>
      <c r="I442">
        <f t="shared" si="46"/>
        <v>324000000</v>
      </c>
      <c r="J442">
        <f t="shared" si="47"/>
        <v>4201191.1397477575</v>
      </c>
      <c r="K442">
        <f t="shared" si="48"/>
        <v>25344913.40013916</v>
      </c>
      <c r="O442" s="1">
        <v>411</v>
      </c>
      <c r="P442" s="1">
        <v>9894.9238329567997</v>
      </c>
      <c r="Q442" s="1">
        <v>-2894.9238329567997</v>
      </c>
    </row>
    <row r="443" spans="1:17" x14ac:dyDescent="0.25">
      <c r="A443">
        <v>12000</v>
      </c>
      <c r="B443">
        <v>3500</v>
      </c>
      <c r="C443" s="1">
        <v>5216.8059990868651</v>
      </c>
      <c r="D443" s="1">
        <v>-1716.8059990868651</v>
      </c>
      <c r="E443">
        <f t="shared" si="42"/>
        <v>5216.8059990868651</v>
      </c>
      <c r="F443">
        <f t="shared" si="43"/>
        <v>2947422.8385006492</v>
      </c>
      <c r="G443">
        <f t="shared" si="44"/>
        <v>-18706.123188405796</v>
      </c>
      <c r="H443">
        <f t="shared" si="45"/>
        <v>349919044.73981303</v>
      </c>
      <c r="I443">
        <f t="shared" si="46"/>
        <v>144000000</v>
      </c>
      <c r="J443">
        <f t="shared" si="47"/>
        <v>9105711.7420541644</v>
      </c>
      <c r="K443">
        <f t="shared" si="48"/>
        <v>22414289.48709568</v>
      </c>
      <c r="O443" s="1">
        <v>412</v>
      </c>
      <c r="P443" s="1">
        <v>8352.7580918603653</v>
      </c>
      <c r="Q443" s="1">
        <v>-6852.7580918603653</v>
      </c>
    </row>
    <row r="444" spans="1:17" x14ac:dyDescent="0.25">
      <c r="A444">
        <v>15000</v>
      </c>
      <c r="B444">
        <v>11700</v>
      </c>
      <c r="C444" s="1">
        <v>5700.749223280307</v>
      </c>
      <c r="D444" s="1">
        <v>5999.250776719693</v>
      </c>
      <c r="E444">
        <f t="shared" si="42"/>
        <v>5700.749223280307</v>
      </c>
      <c r="F444">
        <f t="shared" si="43"/>
        <v>35991009.881971844</v>
      </c>
      <c r="G444">
        <f t="shared" si="44"/>
        <v>-15706.123188405796</v>
      </c>
      <c r="H444">
        <f t="shared" si="45"/>
        <v>246682305.60937825</v>
      </c>
      <c r="I444">
        <f t="shared" si="46"/>
        <v>225000000</v>
      </c>
      <c r="J444">
        <f t="shared" si="47"/>
        <v>6419250.3966582147</v>
      </c>
      <c r="K444">
        <f t="shared" si="48"/>
        <v>12010569.197240595</v>
      </c>
      <c r="O444" s="1">
        <v>413</v>
      </c>
      <c r="P444" s="1">
        <v>9088.3517926343957</v>
      </c>
      <c r="Q444" s="1">
        <v>-3588.3517926343957</v>
      </c>
    </row>
    <row r="445" spans="1:17" x14ac:dyDescent="0.25">
      <c r="A445">
        <v>20000</v>
      </c>
      <c r="B445">
        <v>5500</v>
      </c>
      <c r="C445" s="1">
        <v>6507.3212636027092</v>
      </c>
      <c r="D445" s="1">
        <v>-1007.3212636027092</v>
      </c>
      <c r="E445">
        <f t="shared" si="42"/>
        <v>6507.3212636027092</v>
      </c>
      <c r="F445">
        <f t="shared" si="43"/>
        <v>1014696.1281061588</v>
      </c>
      <c r="G445">
        <f t="shared" si="44"/>
        <v>-10706.123188405796</v>
      </c>
      <c r="H445">
        <f t="shared" si="45"/>
        <v>114621073.72532029</v>
      </c>
      <c r="I445">
        <f t="shared" si="46"/>
        <v>400000000</v>
      </c>
      <c r="J445">
        <f t="shared" si="47"/>
        <v>2982708.3509660535</v>
      </c>
      <c r="K445">
        <f t="shared" si="48"/>
        <v>7476796.7334724888</v>
      </c>
      <c r="O445" s="1">
        <v>414</v>
      </c>
      <c r="P445" s="1">
        <v>12153.325545859527</v>
      </c>
      <c r="Q445" s="1">
        <v>-653.32554585952676</v>
      </c>
    </row>
    <row r="446" spans="1:17" x14ac:dyDescent="0.25">
      <c r="A446">
        <v>28000</v>
      </c>
      <c r="B446">
        <v>11000</v>
      </c>
      <c r="C446" s="1">
        <v>7797.8365281185525</v>
      </c>
      <c r="D446" s="1">
        <v>3202.1634718814475</v>
      </c>
      <c r="E446">
        <f t="shared" si="42"/>
        <v>7797.8365281185525</v>
      </c>
      <c r="F446">
        <f t="shared" si="43"/>
        <v>10253850.900651846</v>
      </c>
      <c r="G446">
        <f t="shared" si="44"/>
        <v>-2706.1231884057961</v>
      </c>
      <c r="H446">
        <f t="shared" si="45"/>
        <v>7323102.7108275518</v>
      </c>
      <c r="I446">
        <f t="shared" si="46"/>
        <v>784000000</v>
      </c>
      <c r="J446">
        <f t="shared" si="47"/>
        <v>190564.25577474196</v>
      </c>
      <c r="K446">
        <f t="shared" si="48"/>
        <v>7648691.6610087119</v>
      </c>
      <c r="O446" s="1">
        <v>415</v>
      </c>
      <c r="P446" s="1">
        <v>7152.5788958606299</v>
      </c>
      <c r="Q446" s="1">
        <v>-5452.5788958606299</v>
      </c>
    </row>
    <row r="447" spans="1:17" x14ac:dyDescent="0.25">
      <c r="A447">
        <v>22500</v>
      </c>
      <c r="B447">
        <v>13000</v>
      </c>
      <c r="C447" s="1">
        <v>6910.6072837639094</v>
      </c>
      <c r="D447" s="1">
        <v>6089.3927162360906</v>
      </c>
      <c r="E447">
        <f t="shared" si="42"/>
        <v>6910.6072837639094</v>
      </c>
      <c r="F447">
        <f t="shared" si="43"/>
        <v>37080703.652549155</v>
      </c>
      <c r="G447">
        <f t="shared" si="44"/>
        <v>-8206.1231884057961</v>
      </c>
      <c r="H447">
        <f t="shared" si="45"/>
        <v>67340457.78329131</v>
      </c>
      <c r="I447">
        <f t="shared" si="46"/>
        <v>506250000</v>
      </c>
      <c r="J447">
        <f t="shared" si="47"/>
        <v>1752356.1702923574</v>
      </c>
      <c r="K447">
        <f t="shared" si="48"/>
        <v>22711198.907385521</v>
      </c>
      <c r="O447" s="1">
        <v>416</v>
      </c>
      <c r="P447" s="1">
        <v>10378.867057150241</v>
      </c>
      <c r="Q447" s="1">
        <v>3121.1329428497593</v>
      </c>
    </row>
    <row r="448" spans="1:17" x14ac:dyDescent="0.25">
      <c r="A448">
        <v>29000</v>
      </c>
      <c r="B448">
        <v>12000</v>
      </c>
      <c r="C448" s="1">
        <v>7959.1509361830331</v>
      </c>
      <c r="D448" s="1">
        <v>4040.8490638169669</v>
      </c>
      <c r="E448">
        <f t="shared" si="42"/>
        <v>7959.1509361830331</v>
      </c>
      <c r="F448">
        <f t="shared" si="43"/>
        <v>16328461.156550458</v>
      </c>
      <c r="G448">
        <f t="shared" si="44"/>
        <v>-1706.1231884057961</v>
      </c>
      <c r="H448">
        <f t="shared" si="45"/>
        <v>2910856.3340159594</v>
      </c>
      <c r="I448">
        <f t="shared" si="46"/>
        <v>841000000</v>
      </c>
      <c r="J448">
        <f t="shared" si="47"/>
        <v>75747.288118571189</v>
      </c>
      <c r="K448">
        <f t="shared" si="48"/>
        <v>14179945.284197116</v>
      </c>
      <c r="O448" s="1">
        <v>417</v>
      </c>
      <c r="P448" s="1">
        <v>5700.749223280307</v>
      </c>
      <c r="Q448" s="1">
        <v>-5200.749223280307</v>
      </c>
    </row>
    <row r="449" spans="1:17" x14ac:dyDescent="0.25">
      <c r="A449">
        <v>15000</v>
      </c>
      <c r="B449">
        <v>18400</v>
      </c>
      <c r="C449" s="1">
        <v>5700.749223280307</v>
      </c>
      <c r="D449" s="1">
        <v>12699.250776719693</v>
      </c>
      <c r="E449">
        <f t="shared" si="42"/>
        <v>5700.749223280307</v>
      </c>
      <c r="F449">
        <f t="shared" si="43"/>
        <v>161270970.29001573</v>
      </c>
      <c r="G449">
        <f t="shared" si="44"/>
        <v>-15706.123188405796</v>
      </c>
      <c r="H449">
        <f t="shared" si="45"/>
        <v>246682305.60937825</v>
      </c>
      <c r="I449">
        <f t="shared" si="46"/>
        <v>225000000</v>
      </c>
      <c r="J449">
        <f t="shared" si="47"/>
        <v>6419250.3966582147</v>
      </c>
      <c r="K449">
        <f t="shared" si="48"/>
        <v>103339968.4726029</v>
      </c>
      <c r="O449" s="1">
        <v>418</v>
      </c>
      <c r="P449" s="1">
        <v>11346.753505537123</v>
      </c>
      <c r="Q449" s="1">
        <v>-9346.7535055371227</v>
      </c>
    </row>
    <row r="450" spans="1:17" x14ac:dyDescent="0.25">
      <c r="A450">
        <v>28500</v>
      </c>
      <c r="B450">
        <v>2500</v>
      </c>
      <c r="C450" s="1">
        <v>7878.4937321507923</v>
      </c>
      <c r="D450" s="1">
        <v>-5378.4937321507923</v>
      </c>
      <c r="E450">
        <f t="shared" si="42"/>
        <v>7878.4937321507923</v>
      </c>
      <c r="F450">
        <f t="shared" si="43"/>
        <v>28928194.82678536</v>
      </c>
      <c r="G450">
        <f t="shared" si="44"/>
        <v>-2206.1231884057961</v>
      </c>
      <c r="H450">
        <f t="shared" si="45"/>
        <v>4866979.5224217558</v>
      </c>
      <c r="I450">
        <f t="shared" si="46"/>
        <v>812250000</v>
      </c>
      <c r="J450">
        <f t="shared" si="47"/>
        <v>126650.18738435845</v>
      </c>
      <c r="K450">
        <f t="shared" si="48"/>
        <v>32883035.863907278</v>
      </c>
      <c r="O450" s="1">
        <v>419</v>
      </c>
      <c r="P450" s="1">
        <v>7152.5788958606299</v>
      </c>
      <c r="Q450" s="1">
        <v>-1552.5788958606299</v>
      </c>
    </row>
    <row r="451" spans="1:17" x14ac:dyDescent="0.25">
      <c r="A451">
        <v>24000</v>
      </c>
      <c r="B451">
        <v>6500</v>
      </c>
      <c r="C451" s="1">
        <v>7152.5788958606299</v>
      </c>
      <c r="D451" s="1">
        <v>-652.57889586062993</v>
      </c>
      <c r="E451">
        <f t="shared" ref="E451:E514" si="49">$P$24+$P$25*A451</f>
        <v>7152.5788958606299</v>
      </c>
      <c r="F451">
        <f t="shared" ref="F451:F514" si="50">D451^2</f>
        <v>425859.21532267891</v>
      </c>
      <c r="G451">
        <f t="shared" ref="G451:G514" si="51">A451-$A$555</f>
        <v>-6706.1231884057961</v>
      </c>
      <c r="H451">
        <f t="shared" ref="H451:H514" si="52">G451^2</f>
        <v>44972088.218073919</v>
      </c>
      <c r="I451">
        <f t="shared" ref="I451:I514" si="53">A451^2</f>
        <v>576000000</v>
      </c>
      <c r="J451">
        <f t="shared" ref="J451:J514" si="54">(E451-$B$555)^2</f>
        <v>1170278.8913833005</v>
      </c>
      <c r="K451">
        <f t="shared" ref="K451:K514" si="55">(B451-$B$555)^2</f>
        <v>3008050.3566608932</v>
      </c>
      <c r="O451" s="1">
        <v>420</v>
      </c>
      <c r="P451" s="1">
        <v>6991.2644877961502</v>
      </c>
      <c r="Q451" s="1">
        <v>8.7355122038497939</v>
      </c>
    </row>
    <row r="452" spans="1:17" x14ac:dyDescent="0.25">
      <c r="A452">
        <v>40000</v>
      </c>
      <c r="B452">
        <v>6070</v>
      </c>
      <c r="C452" s="1">
        <v>9733.6094248923182</v>
      </c>
      <c r="D452" s="1">
        <v>-3663.6094248923182</v>
      </c>
      <c r="E452">
        <f t="shared" si="49"/>
        <v>9733.6094248923182</v>
      </c>
      <c r="F452">
        <f t="shared" si="50"/>
        <v>13422034.018159822</v>
      </c>
      <c r="G452">
        <f t="shared" si="51"/>
        <v>9293.8768115942039</v>
      </c>
      <c r="H452">
        <f t="shared" si="52"/>
        <v>86376146.189088449</v>
      </c>
      <c r="I452">
        <f t="shared" si="53"/>
        <v>1600000000</v>
      </c>
      <c r="J452">
        <f t="shared" si="54"/>
        <v>2247709.2927942653</v>
      </c>
      <c r="K452">
        <f t="shared" si="55"/>
        <v>4684511.2986898795</v>
      </c>
      <c r="O452" s="1">
        <v>421</v>
      </c>
      <c r="P452" s="1">
        <v>6829.9500797316696</v>
      </c>
      <c r="Q452" s="1">
        <v>170.04992026833042</v>
      </c>
    </row>
    <row r="453" spans="1:17" x14ac:dyDescent="0.25">
      <c r="A453">
        <v>26600</v>
      </c>
      <c r="B453">
        <v>9500</v>
      </c>
      <c r="C453" s="1">
        <v>7571.9963568282801</v>
      </c>
      <c r="D453" s="1">
        <v>1928.0036431717199</v>
      </c>
      <c r="E453">
        <f t="shared" si="49"/>
        <v>7571.9963568282801</v>
      </c>
      <c r="F453">
        <f t="shared" si="50"/>
        <v>3717198.0480834246</v>
      </c>
      <c r="G453">
        <f t="shared" si="51"/>
        <v>-4106.1231884057961</v>
      </c>
      <c r="H453">
        <f t="shared" si="52"/>
        <v>16860247.638363782</v>
      </c>
      <c r="I453">
        <f t="shared" si="53"/>
        <v>707560000</v>
      </c>
      <c r="J453">
        <f t="shared" si="54"/>
        <v>438743.06701067137</v>
      </c>
      <c r="K453">
        <f t="shared" si="55"/>
        <v>1601811.2262261058</v>
      </c>
      <c r="O453" s="1">
        <v>422</v>
      </c>
      <c r="P453" s="1">
        <v>6829.9500797316696</v>
      </c>
      <c r="Q453" s="1">
        <v>-3829.9500797316696</v>
      </c>
    </row>
    <row r="454" spans="1:17" x14ac:dyDescent="0.25">
      <c r="A454">
        <v>30000</v>
      </c>
      <c r="B454">
        <v>11300</v>
      </c>
      <c r="C454" s="1">
        <v>8120.4653442475137</v>
      </c>
      <c r="D454" s="1">
        <v>3179.5346557524863</v>
      </c>
      <c r="E454">
        <f t="shared" si="49"/>
        <v>8120.4653442475137</v>
      </c>
      <c r="F454">
        <f t="shared" si="50"/>
        <v>10109440.627131082</v>
      </c>
      <c r="G454">
        <f t="shared" si="51"/>
        <v>-706.1231884057961</v>
      </c>
      <c r="H454">
        <f t="shared" si="52"/>
        <v>498609.95720436744</v>
      </c>
      <c r="I454">
        <f t="shared" si="53"/>
        <v>900000000</v>
      </c>
      <c r="J454">
        <f t="shared" si="54"/>
        <v>12974.996960787961</v>
      </c>
      <c r="K454">
        <f t="shared" si="55"/>
        <v>9398067.7479652334</v>
      </c>
      <c r="O454" s="1">
        <v>423</v>
      </c>
      <c r="P454" s="1">
        <v>8120.4653442475137</v>
      </c>
      <c r="Q454" s="1">
        <v>-7020.4653442475137</v>
      </c>
    </row>
    <row r="455" spans="1:17" x14ac:dyDescent="0.25">
      <c r="A455">
        <v>30000</v>
      </c>
      <c r="B455">
        <v>9000</v>
      </c>
      <c r="C455" s="1">
        <v>8120.4653442475137</v>
      </c>
      <c r="D455" s="1">
        <v>879.53465575248629</v>
      </c>
      <c r="E455">
        <f t="shared" si="49"/>
        <v>8120.4653442475137</v>
      </c>
      <c r="F455">
        <f t="shared" si="50"/>
        <v>773581.21066964453</v>
      </c>
      <c r="G455">
        <f t="shared" si="51"/>
        <v>-706.1231884057961</v>
      </c>
      <c r="H455">
        <f t="shared" si="52"/>
        <v>498609.95720436744</v>
      </c>
      <c r="I455">
        <f t="shared" si="53"/>
        <v>900000000</v>
      </c>
      <c r="J455">
        <f t="shared" si="54"/>
        <v>12974.996960787961</v>
      </c>
      <c r="K455">
        <f t="shared" si="55"/>
        <v>586184.41463190375</v>
      </c>
      <c r="O455" s="1">
        <v>424</v>
      </c>
      <c r="P455" s="1">
        <v>5862.0636313447867</v>
      </c>
      <c r="Q455" s="1">
        <v>8462.9363686552133</v>
      </c>
    </row>
    <row r="456" spans="1:17" x14ac:dyDescent="0.25">
      <c r="A456">
        <v>32000</v>
      </c>
      <c r="B456">
        <v>1800</v>
      </c>
      <c r="C456" s="1">
        <v>8443.0941603764732</v>
      </c>
      <c r="D456" s="1">
        <v>-6643.0941603764732</v>
      </c>
      <c r="E456">
        <f t="shared" si="49"/>
        <v>8443.0941603764732</v>
      </c>
      <c r="F456">
        <f t="shared" si="50"/>
        <v>44130700.023627996</v>
      </c>
      <c r="G456">
        <f t="shared" si="51"/>
        <v>1293.8768115942039</v>
      </c>
      <c r="H456">
        <f t="shared" si="52"/>
        <v>1674117.203581183</v>
      </c>
      <c r="I456">
        <f t="shared" si="53"/>
        <v>1024000000</v>
      </c>
      <c r="J456">
        <f t="shared" si="54"/>
        <v>43564.444140383399</v>
      </c>
      <c r="K456">
        <f t="shared" si="55"/>
        <v>41401158.327675395</v>
      </c>
      <c r="O456" s="1">
        <v>425</v>
      </c>
      <c r="P456" s="1">
        <v>5781.4064273125459</v>
      </c>
      <c r="Q456" s="1">
        <v>-4281.4064273125459</v>
      </c>
    </row>
    <row r="457" spans="1:17" x14ac:dyDescent="0.25">
      <c r="A457">
        <v>24000</v>
      </c>
      <c r="B457">
        <v>10000</v>
      </c>
      <c r="C457" s="1">
        <v>7152.5788958606299</v>
      </c>
      <c r="D457" s="1">
        <v>2847.4211041393701</v>
      </c>
      <c r="E457">
        <f t="shared" si="49"/>
        <v>7152.5788958606299</v>
      </c>
      <c r="F457">
        <f t="shared" si="50"/>
        <v>8107806.9442982692</v>
      </c>
      <c r="G457">
        <f t="shared" si="51"/>
        <v>-6706.1231884057961</v>
      </c>
      <c r="H457">
        <f t="shared" si="52"/>
        <v>44972088.218073919</v>
      </c>
      <c r="I457">
        <f t="shared" si="53"/>
        <v>576000000</v>
      </c>
      <c r="J457">
        <f t="shared" si="54"/>
        <v>1170278.8913833005</v>
      </c>
      <c r="K457">
        <f t="shared" si="55"/>
        <v>3117438.037820308</v>
      </c>
      <c r="O457" s="1">
        <v>426</v>
      </c>
      <c r="P457" s="1">
        <v>6991.2644877961502</v>
      </c>
      <c r="Q457" s="1">
        <v>-1991.2644877961502</v>
      </c>
    </row>
    <row r="458" spans="1:17" x14ac:dyDescent="0.25">
      <c r="A458">
        <v>17000</v>
      </c>
      <c r="B458">
        <v>9000</v>
      </c>
      <c r="C458" s="1">
        <v>6023.3780394092673</v>
      </c>
      <c r="D458" s="1">
        <v>2976.6219605907327</v>
      </c>
      <c r="E458">
        <f t="shared" si="49"/>
        <v>6023.3780394092673</v>
      </c>
      <c r="F458">
        <f t="shared" si="50"/>
        <v>8860278.2962710168</v>
      </c>
      <c r="G458">
        <f t="shared" si="51"/>
        <v>-13706.123188405796</v>
      </c>
      <c r="H458">
        <f t="shared" si="52"/>
        <v>187857812.85575506</v>
      </c>
      <c r="I458">
        <f t="shared" si="53"/>
        <v>289000000</v>
      </c>
      <c r="J458">
        <f t="shared" si="54"/>
        <v>4888499.5488861902</v>
      </c>
      <c r="K458">
        <f t="shared" si="55"/>
        <v>586184.41463190375</v>
      </c>
      <c r="O458" s="1">
        <v>427</v>
      </c>
      <c r="P458" s="1">
        <v>8927.037384569916</v>
      </c>
      <c r="Q458" s="1">
        <v>-5927.037384569916</v>
      </c>
    </row>
    <row r="459" spans="1:17" x14ac:dyDescent="0.25">
      <c r="A459">
        <v>24000</v>
      </c>
      <c r="B459">
        <v>4000</v>
      </c>
      <c r="C459" s="1">
        <v>7152.5788958606299</v>
      </c>
      <c r="D459" s="1">
        <v>-3152.5788958606299</v>
      </c>
      <c r="E459">
        <f t="shared" si="49"/>
        <v>7152.5788958606299</v>
      </c>
      <c r="F459">
        <f t="shared" si="50"/>
        <v>9938753.6946258284</v>
      </c>
      <c r="G459">
        <f t="shared" si="51"/>
        <v>-6706.1231884057961</v>
      </c>
      <c r="H459">
        <f t="shared" si="52"/>
        <v>44972088.218073919</v>
      </c>
      <c r="I459">
        <f t="shared" si="53"/>
        <v>576000000</v>
      </c>
      <c r="J459">
        <f t="shared" si="54"/>
        <v>1170278.8913833005</v>
      </c>
      <c r="K459">
        <f t="shared" si="55"/>
        <v>17929916.298689883</v>
      </c>
      <c r="O459" s="1">
        <v>428</v>
      </c>
      <c r="P459" s="1">
        <v>10701.4958732792</v>
      </c>
      <c r="Q459" s="1">
        <v>-2201.4958732792002</v>
      </c>
    </row>
    <row r="460" spans="1:17" x14ac:dyDescent="0.25">
      <c r="A460">
        <v>20000</v>
      </c>
      <c r="B460">
        <v>750</v>
      </c>
      <c r="C460" s="1">
        <v>6507.3212636027092</v>
      </c>
      <c r="D460" s="1">
        <v>-5757.3212636027092</v>
      </c>
      <c r="E460">
        <f t="shared" si="49"/>
        <v>6507.3212636027092</v>
      </c>
      <c r="F460">
        <f t="shared" si="50"/>
        <v>33146748.132331897</v>
      </c>
      <c r="G460">
        <f t="shared" si="51"/>
        <v>-10706.123188405796</v>
      </c>
      <c r="H460">
        <f t="shared" si="52"/>
        <v>114621073.72532029</v>
      </c>
      <c r="I460">
        <f t="shared" si="53"/>
        <v>400000000</v>
      </c>
      <c r="J460">
        <f t="shared" si="54"/>
        <v>2982708.3509660535</v>
      </c>
      <c r="K460">
        <f t="shared" si="55"/>
        <v>56015842.023327567</v>
      </c>
      <c r="O460" s="1">
        <v>429</v>
      </c>
      <c r="P460" s="1">
        <v>11346.753505537123</v>
      </c>
      <c r="Q460" s="1">
        <v>-2346.7535055371227</v>
      </c>
    </row>
    <row r="461" spans="1:17" x14ac:dyDescent="0.25">
      <c r="A461">
        <v>45000</v>
      </c>
      <c r="B461">
        <v>23800</v>
      </c>
      <c r="C461" s="1">
        <v>10540.18146521472</v>
      </c>
      <c r="D461" s="1">
        <v>13259.81853478528</v>
      </c>
      <c r="E461">
        <f t="shared" si="49"/>
        <v>10540.18146521472</v>
      </c>
      <c r="F461">
        <f t="shared" si="50"/>
        <v>175822787.57543525</v>
      </c>
      <c r="G461">
        <f t="shared" si="51"/>
        <v>14293.876811594204</v>
      </c>
      <c r="H461">
        <f t="shared" si="52"/>
        <v>204314914.30503049</v>
      </c>
      <c r="I461">
        <f t="shared" si="53"/>
        <v>2025000000</v>
      </c>
      <c r="J461">
        <f t="shared" si="54"/>
        <v>5316751.8094005324</v>
      </c>
      <c r="K461">
        <f t="shared" si="55"/>
        <v>242288738.03782028</v>
      </c>
      <c r="O461" s="1">
        <v>430</v>
      </c>
      <c r="P461" s="1">
        <v>9733.6094248923182</v>
      </c>
      <c r="Q461" s="1">
        <v>2266.3905751076818</v>
      </c>
    </row>
    <row r="462" spans="1:17" x14ac:dyDescent="0.25">
      <c r="A462">
        <v>24500</v>
      </c>
      <c r="B462">
        <v>13200</v>
      </c>
      <c r="C462" s="1">
        <v>7233.2360998928707</v>
      </c>
      <c r="D462" s="1">
        <v>5966.7639001071293</v>
      </c>
      <c r="E462">
        <f t="shared" si="49"/>
        <v>7233.2360998928707</v>
      </c>
      <c r="F462">
        <f t="shared" si="50"/>
        <v>35602271.439621642</v>
      </c>
      <c r="G462">
        <f t="shared" si="51"/>
        <v>-6206.1231884057961</v>
      </c>
      <c r="H462">
        <f t="shared" si="52"/>
        <v>38515965.029668123</v>
      </c>
      <c r="I462">
        <f t="shared" si="53"/>
        <v>600250000</v>
      </c>
      <c r="J462">
        <f t="shared" si="54"/>
        <v>1002275.4699961407</v>
      </c>
      <c r="K462">
        <f t="shared" si="55"/>
        <v>24657449.6320232</v>
      </c>
      <c r="O462" s="1">
        <v>431</v>
      </c>
      <c r="P462" s="1">
        <v>8039.8081402152729</v>
      </c>
      <c r="Q462" s="1">
        <v>-6939.8081402152729</v>
      </c>
    </row>
    <row r="463" spans="1:17" x14ac:dyDescent="0.25">
      <c r="A463">
        <v>37000</v>
      </c>
      <c r="B463">
        <v>9530</v>
      </c>
      <c r="C463" s="1">
        <v>9249.6662006988772</v>
      </c>
      <c r="D463" s="1">
        <v>280.33379930112278</v>
      </c>
      <c r="E463">
        <f t="shared" si="49"/>
        <v>9249.6662006988772</v>
      </c>
      <c r="F463">
        <f t="shared" si="50"/>
        <v>78587.039030602187</v>
      </c>
      <c r="G463">
        <f t="shared" si="51"/>
        <v>6293.8768115942039</v>
      </c>
      <c r="H463">
        <f t="shared" si="52"/>
        <v>39612885.319523223</v>
      </c>
      <c r="I463">
        <f t="shared" si="53"/>
        <v>1369000000</v>
      </c>
      <c r="J463">
        <f t="shared" si="54"/>
        <v>1030819.9008111549</v>
      </c>
      <c r="K463">
        <f t="shared" si="55"/>
        <v>1678648.8349217579</v>
      </c>
      <c r="O463" s="1">
        <v>432</v>
      </c>
      <c r="P463" s="1">
        <v>7797.8365281185525</v>
      </c>
      <c r="Q463" s="1">
        <v>-6297.8365281185525</v>
      </c>
    </row>
    <row r="464" spans="1:17" x14ac:dyDescent="0.25">
      <c r="A464">
        <v>26500</v>
      </c>
      <c r="B464">
        <v>7000</v>
      </c>
      <c r="C464" s="1">
        <v>7555.864916021832</v>
      </c>
      <c r="D464" s="1">
        <v>-555.86491602183196</v>
      </c>
      <c r="E464">
        <f t="shared" si="49"/>
        <v>7555.864916021832</v>
      </c>
      <c r="F464">
        <f t="shared" si="50"/>
        <v>308985.80486395827</v>
      </c>
      <c r="G464">
        <f t="shared" si="51"/>
        <v>-4206.1231884057961</v>
      </c>
      <c r="H464">
        <f t="shared" si="52"/>
        <v>17691472.276044939</v>
      </c>
      <c r="I464">
        <f t="shared" si="53"/>
        <v>702250000</v>
      </c>
      <c r="J464">
        <f t="shared" si="54"/>
        <v>460373.47569347412</v>
      </c>
      <c r="K464">
        <f t="shared" si="55"/>
        <v>1523677.1682550954</v>
      </c>
      <c r="O464" s="1">
        <v>433</v>
      </c>
      <c r="P464" s="1">
        <v>8927.037384569916</v>
      </c>
      <c r="Q464" s="1">
        <v>7272.962615430084</v>
      </c>
    </row>
    <row r="465" spans="1:17" x14ac:dyDescent="0.25">
      <c r="A465">
        <v>31000</v>
      </c>
      <c r="B465">
        <v>15000</v>
      </c>
      <c r="C465" s="1">
        <v>8281.7797523119934</v>
      </c>
      <c r="D465" s="1">
        <v>6718.2202476880066</v>
      </c>
      <c r="E465">
        <f t="shared" si="49"/>
        <v>8281.7797523119934</v>
      </c>
      <c r="F465">
        <f t="shared" si="50"/>
        <v>45134483.296445101</v>
      </c>
      <c r="G465">
        <f t="shared" si="51"/>
        <v>293.8768115942039</v>
      </c>
      <c r="H465">
        <f t="shared" si="52"/>
        <v>86363.580392775213</v>
      </c>
      <c r="I465">
        <f t="shared" si="53"/>
        <v>961000000</v>
      </c>
      <c r="J465">
        <f t="shared" si="54"/>
        <v>2247.3823013921992</v>
      </c>
      <c r="K465">
        <f t="shared" si="55"/>
        <v>45773706.153762326</v>
      </c>
      <c r="O465" s="1">
        <v>434</v>
      </c>
      <c r="P465" s="1">
        <v>12959.897586181927</v>
      </c>
      <c r="Q465" s="1">
        <v>-1459.8975861819272</v>
      </c>
    </row>
    <row r="466" spans="1:17" x14ac:dyDescent="0.25">
      <c r="A466">
        <v>34000</v>
      </c>
      <c r="B466">
        <v>6000</v>
      </c>
      <c r="C466" s="1">
        <v>8765.7229765054362</v>
      </c>
      <c r="D466" s="1">
        <v>-2765.7229765054362</v>
      </c>
      <c r="E466">
        <f t="shared" si="49"/>
        <v>8765.7229765054362</v>
      </c>
      <c r="F466">
        <f t="shared" si="50"/>
        <v>7649223.5827700896</v>
      </c>
      <c r="G466">
        <f t="shared" si="51"/>
        <v>3293.8768115942039</v>
      </c>
      <c r="H466">
        <f t="shared" si="52"/>
        <v>10849624.449957998</v>
      </c>
      <c r="I466">
        <f t="shared" si="53"/>
        <v>1156000000</v>
      </c>
      <c r="J466">
        <f t="shared" si="54"/>
        <v>282332.59731353057</v>
      </c>
      <c r="K466">
        <f t="shared" si="55"/>
        <v>4992423.545066691</v>
      </c>
      <c r="O466" s="1">
        <v>435</v>
      </c>
      <c r="P466" s="1">
        <v>7152.5788958606299</v>
      </c>
      <c r="Q466" s="1">
        <v>-3902.5788958606299</v>
      </c>
    </row>
    <row r="467" spans="1:17" x14ac:dyDescent="0.25">
      <c r="A467">
        <v>25000</v>
      </c>
      <c r="B467">
        <v>10000</v>
      </c>
      <c r="C467" s="1">
        <v>7313.8933039251115</v>
      </c>
      <c r="D467" s="1">
        <v>2686.1066960748885</v>
      </c>
      <c r="E467">
        <f t="shared" si="49"/>
        <v>7313.8933039251115</v>
      </c>
      <c r="F467">
        <f t="shared" si="50"/>
        <v>7215169.1826983532</v>
      </c>
      <c r="G467">
        <f t="shared" si="51"/>
        <v>-5706.1231884057961</v>
      </c>
      <c r="H467">
        <f t="shared" si="52"/>
        <v>32559841.841262329</v>
      </c>
      <c r="I467">
        <f t="shared" si="53"/>
        <v>625000000</v>
      </c>
      <c r="J467">
        <f t="shared" si="54"/>
        <v>847283.21773357783</v>
      </c>
      <c r="K467">
        <f t="shared" si="55"/>
        <v>3117438.037820308</v>
      </c>
      <c r="O467" s="1">
        <v>436</v>
      </c>
      <c r="P467" s="1">
        <v>6991.2644877961502</v>
      </c>
      <c r="Q467" s="1">
        <v>-3491.2644877961502</v>
      </c>
    </row>
    <row r="468" spans="1:17" x14ac:dyDescent="0.25">
      <c r="A468">
        <v>70000</v>
      </c>
      <c r="B468">
        <v>25200</v>
      </c>
      <c r="C468" s="1">
        <v>14573.041666826732</v>
      </c>
      <c r="D468" s="1">
        <v>10626.958333173268</v>
      </c>
      <c r="E468">
        <f t="shared" si="49"/>
        <v>14573.041666826732</v>
      </c>
      <c r="F468">
        <f t="shared" si="50"/>
        <v>112932243.41500077</v>
      </c>
      <c r="G468">
        <f t="shared" si="51"/>
        <v>39293.876811594208</v>
      </c>
      <c r="H468">
        <f t="shared" si="52"/>
        <v>1544008754.8847411</v>
      </c>
      <c r="I468">
        <f t="shared" si="53"/>
        <v>4900000000</v>
      </c>
      <c r="J468">
        <f t="shared" si="54"/>
        <v>40178718.079327159</v>
      </c>
      <c r="K468">
        <f t="shared" si="55"/>
        <v>287832493.11028397</v>
      </c>
      <c r="O468" s="1">
        <v>437</v>
      </c>
      <c r="P468" s="1">
        <v>7313.8933039251115</v>
      </c>
      <c r="Q468" s="1">
        <v>6686.1066960748885</v>
      </c>
    </row>
    <row r="469" spans="1:17" x14ac:dyDescent="0.25">
      <c r="A469">
        <v>39000</v>
      </c>
      <c r="B469">
        <v>17000</v>
      </c>
      <c r="C469" s="1">
        <v>9572.2950168278367</v>
      </c>
      <c r="D469" s="1">
        <v>7427.7049831721633</v>
      </c>
      <c r="E469">
        <f t="shared" si="49"/>
        <v>9572.2950168278367</v>
      </c>
      <c r="F469">
        <f t="shared" si="50"/>
        <v>55170801.317040585</v>
      </c>
      <c r="G469">
        <f t="shared" si="51"/>
        <v>8293.8768115942039</v>
      </c>
      <c r="H469">
        <f t="shared" si="52"/>
        <v>68788392.565900043</v>
      </c>
      <c r="I469">
        <f t="shared" si="53"/>
        <v>1521000000</v>
      </c>
      <c r="J469">
        <f t="shared" si="54"/>
        <v>1790034.8189681713</v>
      </c>
      <c r="K469">
        <f t="shared" si="55"/>
        <v>76836213.400139138</v>
      </c>
      <c r="O469" s="1">
        <v>438</v>
      </c>
      <c r="P469" s="1">
        <v>7636.5221200540718</v>
      </c>
      <c r="Q469" s="1">
        <v>3363.4778799459282</v>
      </c>
    </row>
    <row r="470" spans="1:17" x14ac:dyDescent="0.25">
      <c r="A470">
        <v>37000</v>
      </c>
      <c r="B470">
        <v>20000</v>
      </c>
      <c r="C470" s="1">
        <v>9249.6662006988772</v>
      </c>
      <c r="D470" s="1">
        <v>10750.333799301123</v>
      </c>
      <c r="E470">
        <f t="shared" si="49"/>
        <v>9249.6662006988772</v>
      </c>
      <c r="F470">
        <f t="shared" si="50"/>
        <v>115569676.79639611</v>
      </c>
      <c r="G470">
        <f t="shared" si="51"/>
        <v>6293.8768115942039</v>
      </c>
      <c r="H470">
        <f t="shared" si="52"/>
        <v>39612885.319523223</v>
      </c>
      <c r="I470">
        <f t="shared" si="53"/>
        <v>1369000000</v>
      </c>
      <c r="J470">
        <f t="shared" si="54"/>
        <v>1030819.9008111549</v>
      </c>
      <c r="K470">
        <f t="shared" si="55"/>
        <v>138429974.26970434</v>
      </c>
      <c r="O470" s="1">
        <v>439</v>
      </c>
      <c r="P470" s="1">
        <v>11024.124689408161</v>
      </c>
      <c r="Q470" s="1">
        <v>-1024.1246894081614</v>
      </c>
    </row>
    <row r="471" spans="1:17" x14ac:dyDescent="0.25">
      <c r="A471">
        <v>15000</v>
      </c>
      <c r="B471">
        <v>6500</v>
      </c>
      <c r="C471" s="1">
        <v>5700.749223280307</v>
      </c>
      <c r="D471" s="1">
        <v>799.25077671969302</v>
      </c>
      <c r="E471">
        <f t="shared" si="49"/>
        <v>5700.749223280307</v>
      </c>
      <c r="F471">
        <f t="shared" si="50"/>
        <v>638801.80408703256</v>
      </c>
      <c r="G471">
        <f t="shared" si="51"/>
        <v>-15706.123188405796</v>
      </c>
      <c r="H471">
        <f t="shared" si="52"/>
        <v>246682305.60937825</v>
      </c>
      <c r="I471">
        <f t="shared" si="53"/>
        <v>225000000</v>
      </c>
      <c r="J471">
        <f t="shared" si="54"/>
        <v>6419250.3966582147</v>
      </c>
      <c r="K471">
        <f t="shared" si="55"/>
        <v>3008050.3566608932</v>
      </c>
      <c r="O471" s="1">
        <v>440</v>
      </c>
      <c r="P471" s="1">
        <v>8281.7797523119934</v>
      </c>
      <c r="Q471" s="1">
        <v>718.22024768800657</v>
      </c>
    </row>
    <row r="472" spans="1:17" x14ac:dyDescent="0.25">
      <c r="A472">
        <v>15000</v>
      </c>
      <c r="B472">
        <v>2600</v>
      </c>
      <c r="C472" s="1">
        <v>5700.749223280307</v>
      </c>
      <c r="D472" s="1">
        <v>-3100.749223280307</v>
      </c>
      <c r="E472">
        <f t="shared" si="49"/>
        <v>5700.749223280307</v>
      </c>
      <c r="F472">
        <f t="shared" si="50"/>
        <v>9614645.7456734274</v>
      </c>
      <c r="G472">
        <f t="shared" si="51"/>
        <v>-15706.123188405796</v>
      </c>
      <c r="H472">
        <f t="shared" si="52"/>
        <v>246682305.60937825</v>
      </c>
      <c r="I472">
        <f t="shared" si="53"/>
        <v>225000000</v>
      </c>
      <c r="J472">
        <f t="shared" si="54"/>
        <v>6419250.3966582147</v>
      </c>
      <c r="K472">
        <f t="shared" si="55"/>
        <v>31746161.226226117</v>
      </c>
      <c r="O472" s="1">
        <v>441</v>
      </c>
      <c r="P472" s="1">
        <v>6184.692447473748</v>
      </c>
      <c r="Q472" s="1">
        <v>-2984.692447473748</v>
      </c>
    </row>
    <row r="473" spans="1:17" x14ac:dyDescent="0.25">
      <c r="A473">
        <v>59200</v>
      </c>
      <c r="B473">
        <v>16000</v>
      </c>
      <c r="C473" s="1">
        <v>12830.846059730342</v>
      </c>
      <c r="D473" s="1">
        <v>3169.1539402696581</v>
      </c>
      <c r="E473">
        <f t="shared" si="49"/>
        <v>12830.846059730342</v>
      </c>
      <c r="F473">
        <f t="shared" si="50"/>
        <v>10043536.6971267</v>
      </c>
      <c r="G473">
        <f t="shared" si="51"/>
        <v>28493.876811594204</v>
      </c>
      <c r="H473">
        <f t="shared" si="52"/>
        <v>811901015.75430584</v>
      </c>
      <c r="I473">
        <f t="shared" si="53"/>
        <v>3504640000</v>
      </c>
      <c r="J473">
        <f t="shared" si="54"/>
        <v>21127562.856822498</v>
      </c>
      <c r="K473">
        <f t="shared" si="55"/>
        <v>60304959.776950732</v>
      </c>
      <c r="O473" s="1">
        <v>442</v>
      </c>
      <c r="P473" s="1">
        <v>5216.8059990868651</v>
      </c>
      <c r="Q473" s="1">
        <v>-1716.8059990868651</v>
      </c>
    </row>
    <row r="474" spans="1:17" x14ac:dyDescent="0.25">
      <c r="A474">
        <v>32000</v>
      </c>
      <c r="B474">
        <v>17000</v>
      </c>
      <c r="C474" s="1">
        <v>8443.0941603764732</v>
      </c>
      <c r="D474" s="1">
        <v>8556.9058396235268</v>
      </c>
      <c r="E474">
        <f t="shared" si="49"/>
        <v>8443.0941603764732</v>
      </c>
      <c r="F474">
        <f t="shared" si="50"/>
        <v>73220637.548183218</v>
      </c>
      <c r="G474">
        <f t="shared" si="51"/>
        <v>1293.8768115942039</v>
      </c>
      <c r="H474">
        <f t="shared" si="52"/>
        <v>1674117.203581183</v>
      </c>
      <c r="I474">
        <f t="shared" si="53"/>
        <v>1024000000</v>
      </c>
      <c r="J474">
        <f t="shared" si="54"/>
        <v>43564.444140383399</v>
      </c>
      <c r="K474">
        <f t="shared" si="55"/>
        <v>76836213.400139138</v>
      </c>
      <c r="O474" s="1">
        <v>443</v>
      </c>
      <c r="P474" s="1">
        <v>5700.749223280307</v>
      </c>
      <c r="Q474" s="1">
        <v>5999.250776719693</v>
      </c>
    </row>
    <row r="475" spans="1:17" x14ac:dyDescent="0.25">
      <c r="A475">
        <v>30000</v>
      </c>
      <c r="B475">
        <v>2800</v>
      </c>
      <c r="C475" s="1">
        <v>8120.4653442475137</v>
      </c>
      <c r="D475" s="1">
        <v>-5320.4653442475137</v>
      </c>
      <c r="E475">
        <f t="shared" si="49"/>
        <v>8120.4653442475137</v>
      </c>
      <c r="F475">
        <f t="shared" si="50"/>
        <v>28307351.479338814</v>
      </c>
      <c r="G475">
        <f t="shared" si="51"/>
        <v>-706.1231884057961</v>
      </c>
      <c r="H475">
        <f t="shared" si="52"/>
        <v>498609.95720436744</v>
      </c>
      <c r="I475">
        <f t="shared" si="53"/>
        <v>900000000</v>
      </c>
      <c r="J475">
        <f t="shared" si="54"/>
        <v>12974.996960787961</v>
      </c>
      <c r="K475">
        <f t="shared" si="55"/>
        <v>29532411.950863797</v>
      </c>
      <c r="O475" s="1">
        <v>444</v>
      </c>
      <c r="P475" s="1">
        <v>6507.3212636027092</v>
      </c>
      <c r="Q475" s="1">
        <v>-1007.3212636027092</v>
      </c>
    </row>
    <row r="476" spans="1:17" x14ac:dyDescent="0.25">
      <c r="A476">
        <v>21000</v>
      </c>
      <c r="B476">
        <v>8900</v>
      </c>
      <c r="C476" s="1">
        <v>6668.6356716671889</v>
      </c>
      <c r="D476" s="1">
        <v>2231.3643283328111</v>
      </c>
      <c r="E476">
        <f t="shared" si="49"/>
        <v>6668.6356716671889</v>
      </c>
      <c r="F476">
        <f t="shared" si="50"/>
        <v>4978986.7657561367</v>
      </c>
      <c r="G476">
        <f t="shared" si="51"/>
        <v>-9706.1231884057961</v>
      </c>
      <c r="H476">
        <f t="shared" si="52"/>
        <v>94208827.348508701</v>
      </c>
      <c r="I476">
        <f t="shared" si="53"/>
        <v>441000000</v>
      </c>
      <c r="J476">
        <f t="shared" si="54"/>
        <v>2451533.9713227856</v>
      </c>
      <c r="K476">
        <f t="shared" si="55"/>
        <v>443059.05231306341</v>
      </c>
      <c r="O476" s="1">
        <v>445</v>
      </c>
      <c r="P476" s="1">
        <v>7797.8365281185525</v>
      </c>
      <c r="Q476" s="1">
        <v>3202.1634718814475</v>
      </c>
    </row>
    <row r="477" spans="1:17" x14ac:dyDescent="0.25">
      <c r="A477">
        <v>67000</v>
      </c>
      <c r="B477">
        <v>1100</v>
      </c>
      <c r="C477" s="1">
        <v>14089.098442633291</v>
      </c>
      <c r="D477" s="1">
        <v>-12989.098442633291</v>
      </c>
      <c r="E477">
        <f t="shared" si="49"/>
        <v>14089.098442633291</v>
      </c>
      <c r="F477">
        <f t="shared" si="50"/>
        <v>168716678.35241857</v>
      </c>
      <c r="G477">
        <f t="shared" si="51"/>
        <v>36293.876811594208</v>
      </c>
      <c r="H477">
        <f t="shared" si="52"/>
        <v>1317245494.0151758</v>
      </c>
      <c r="I477">
        <f t="shared" si="53"/>
        <v>4489000000</v>
      </c>
      <c r="J477">
        <f t="shared" si="54"/>
        <v>34277807.802489176</v>
      </c>
      <c r="K477">
        <f t="shared" si="55"/>
        <v>50899280.791443512</v>
      </c>
      <c r="O477" s="1">
        <v>446</v>
      </c>
      <c r="P477" s="1">
        <v>6910.6072837639094</v>
      </c>
      <c r="Q477" s="1">
        <v>6089.3927162360906</v>
      </c>
    </row>
    <row r="478" spans="1:17" x14ac:dyDescent="0.25">
      <c r="A478">
        <v>25000</v>
      </c>
      <c r="B478">
        <v>15000</v>
      </c>
      <c r="C478" s="1">
        <v>7313.8933039251115</v>
      </c>
      <c r="D478" s="1">
        <v>7686.1066960748885</v>
      </c>
      <c r="E478">
        <f t="shared" si="49"/>
        <v>7313.8933039251115</v>
      </c>
      <c r="F478">
        <f t="shared" si="50"/>
        <v>59076236.143447235</v>
      </c>
      <c r="G478">
        <f t="shared" si="51"/>
        <v>-5706.1231884057961</v>
      </c>
      <c r="H478">
        <f t="shared" si="52"/>
        <v>32559841.841262329</v>
      </c>
      <c r="I478">
        <f t="shared" si="53"/>
        <v>625000000</v>
      </c>
      <c r="J478">
        <f t="shared" si="54"/>
        <v>847283.21773357783</v>
      </c>
      <c r="K478">
        <f t="shared" si="55"/>
        <v>45773706.153762326</v>
      </c>
      <c r="O478" s="1">
        <v>447</v>
      </c>
      <c r="P478" s="1">
        <v>7959.1509361830331</v>
      </c>
      <c r="Q478" s="1">
        <v>4040.8490638169669</v>
      </c>
    </row>
    <row r="479" spans="1:17" x14ac:dyDescent="0.25">
      <c r="A479">
        <v>22000</v>
      </c>
      <c r="B479">
        <v>13200</v>
      </c>
      <c r="C479" s="1">
        <v>6829.9500797316696</v>
      </c>
      <c r="D479" s="1">
        <v>6370.0499202683304</v>
      </c>
      <c r="E479">
        <f t="shared" si="49"/>
        <v>6829.9500797316696</v>
      </c>
      <c r="F479">
        <f t="shared" si="50"/>
        <v>40577535.986710563</v>
      </c>
      <c r="G479">
        <f t="shared" si="51"/>
        <v>-8706.1231884057961</v>
      </c>
      <c r="H479">
        <f t="shared" si="52"/>
        <v>75796580.971697107</v>
      </c>
      <c r="I479">
        <f t="shared" si="53"/>
        <v>484000000</v>
      </c>
      <c r="J479">
        <f t="shared" si="54"/>
        <v>1972404.2681779026</v>
      </c>
      <c r="K479">
        <f t="shared" si="55"/>
        <v>24657449.6320232</v>
      </c>
      <c r="O479" s="1">
        <v>448</v>
      </c>
      <c r="P479" s="1">
        <v>5700.749223280307</v>
      </c>
      <c r="Q479" s="1">
        <v>12699.250776719693</v>
      </c>
    </row>
    <row r="480" spans="1:17" x14ac:dyDescent="0.25">
      <c r="A480">
        <v>28000</v>
      </c>
      <c r="B480">
        <v>10000</v>
      </c>
      <c r="C480" s="1">
        <v>7797.8365281185525</v>
      </c>
      <c r="D480" s="1">
        <v>2202.1634718814475</v>
      </c>
      <c r="E480">
        <f t="shared" si="49"/>
        <v>7797.8365281185525</v>
      </c>
      <c r="F480">
        <f t="shared" si="50"/>
        <v>4849523.9568889514</v>
      </c>
      <c r="G480">
        <f t="shared" si="51"/>
        <v>-2706.1231884057961</v>
      </c>
      <c r="H480">
        <f t="shared" si="52"/>
        <v>7323102.7108275518</v>
      </c>
      <c r="I480">
        <f t="shared" si="53"/>
        <v>784000000</v>
      </c>
      <c r="J480">
        <f t="shared" si="54"/>
        <v>190564.25577474196</v>
      </c>
      <c r="K480">
        <f t="shared" si="55"/>
        <v>3117438.037820308</v>
      </c>
      <c r="O480" s="1">
        <v>449</v>
      </c>
      <c r="P480" s="1">
        <v>7878.4937321507923</v>
      </c>
      <c r="Q480" s="1">
        <v>-5378.4937321507923</v>
      </c>
    </row>
    <row r="481" spans="1:17" x14ac:dyDescent="0.25">
      <c r="A481">
        <v>18000</v>
      </c>
      <c r="B481">
        <v>10750</v>
      </c>
      <c r="C481" s="1">
        <v>6184.692447473748</v>
      </c>
      <c r="D481" s="1">
        <v>4565.307552526252</v>
      </c>
      <c r="E481">
        <f t="shared" si="49"/>
        <v>6184.692447473748</v>
      </c>
      <c r="F481">
        <f t="shared" si="50"/>
        <v>20842033.049153239</v>
      </c>
      <c r="G481">
        <f t="shared" si="51"/>
        <v>-12706.123188405796</v>
      </c>
      <c r="H481">
        <f t="shared" si="52"/>
        <v>161445566.47894347</v>
      </c>
      <c r="I481">
        <f t="shared" si="53"/>
        <v>324000000</v>
      </c>
      <c r="J481">
        <f t="shared" si="54"/>
        <v>4201191.1397477575</v>
      </c>
      <c r="K481">
        <f t="shared" si="55"/>
        <v>6328378.2552116113</v>
      </c>
      <c r="O481" s="1">
        <v>450</v>
      </c>
      <c r="P481" s="1">
        <v>7152.5788958606299</v>
      </c>
      <c r="Q481" s="1">
        <v>-652.57889586062993</v>
      </c>
    </row>
    <row r="482" spans="1:17" x14ac:dyDescent="0.25">
      <c r="A482">
        <v>25000</v>
      </c>
      <c r="B482">
        <v>11300</v>
      </c>
      <c r="C482" s="1">
        <v>7313.8933039251115</v>
      </c>
      <c r="D482" s="1">
        <v>3986.1066960748885</v>
      </c>
      <c r="E482">
        <f t="shared" si="49"/>
        <v>7313.8933039251115</v>
      </c>
      <c r="F482">
        <f t="shared" si="50"/>
        <v>15889046.592493065</v>
      </c>
      <c r="G482">
        <f t="shared" si="51"/>
        <v>-5706.1231884057961</v>
      </c>
      <c r="H482">
        <f t="shared" si="52"/>
        <v>32559841.841262329</v>
      </c>
      <c r="I482">
        <f t="shared" si="53"/>
        <v>625000000</v>
      </c>
      <c r="J482">
        <f t="shared" si="54"/>
        <v>847283.21773357783</v>
      </c>
      <c r="K482">
        <f t="shared" si="55"/>
        <v>9398067.7479652334</v>
      </c>
      <c r="O482" s="1">
        <v>451</v>
      </c>
      <c r="P482" s="1">
        <v>9733.6094248923182</v>
      </c>
      <c r="Q482" s="1">
        <v>-3663.6094248923182</v>
      </c>
    </row>
    <row r="483" spans="1:17" x14ac:dyDescent="0.25">
      <c r="A483">
        <v>20000</v>
      </c>
      <c r="B483">
        <v>7000</v>
      </c>
      <c r="C483" s="1">
        <v>6507.3212636027092</v>
      </c>
      <c r="D483" s="1">
        <v>492.67873639729078</v>
      </c>
      <c r="E483">
        <f t="shared" si="49"/>
        <v>6507.3212636027092</v>
      </c>
      <c r="F483">
        <f t="shared" si="50"/>
        <v>242732.33729803114</v>
      </c>
      <c r="G483">
        <f t="shared" si="51"/>
        <v>-10706.123188405796</v>
      </c>
      <c r="H483">
        <f t="shared" si="52"/>
        <v>114621073.72532029</v>
      </c>
      <c r="I483">
        <f t="shared" si="53"/>
        <v>400000000</v>
      </c>
      <c r="J483">
        <f t="shared" si="54"/>
        <v>2982708.3509660535</v>
      </c>
      <c r="K483">
        <f t="shared" si="55"/>
        <v>1523677.1682550954</v>
      </c>
      <c r="O483" s="1">
        <v>452</v>
      </c>
      <c r="P483" s="1">
        <v>7571.9963568282801</v>
      </c>
      <c r="Q483" s="1">
        <v>1928.0036431717199</v>
      </c>
    </row>
    <row r="484" spans="1:17" x14ac:dyDescent="0.25">
      <c r="A484">
        <v>25000</v>
      </c>
      <c r="B484">
        <v>3200</v>
      </c>
      <c r="C484" s="1">
        <v>7313.8933039251115</v>
      </c>
      <c r="D484" s="1">
        <v>-4113.8933039251115</v>
      </c>
      <c r="E484">
        <f t="shared" si="49"/>
        <v>7313.8933039251115</v>
      </c>
      <c r="F484">
        <f t="shared" si="50"/>
        <v>16924118.116079871</v>
      </c>
      <c r="G484">
        <f t="shared" si="51"/>
        <v>-5706.1231884057961</v>
      </c>
      <c r="H484">
        <f t="shared" si="52"/>
        <v>32559841.841262329</v>
      </c>
      <c r="I484">
        <f t="shared" si="53"/>
        <v>625000000</v>
      </c>
      <c r="J484">
        <f t="shared" si="54"/>
        <v>847283.21773357783</v>
      </c>
      <c r="K484">
        <f t="shared" si="55"/>
        <v>25344913.40013916</v>
      </c>
      <c r="O484" s="1">
        <v>453</v>
      </c>
      <c r="P484" s="1">
        <v>8120.4653442475137</v>
      </c>
      <c r="Q484" s="1">
        <v>3179.5346557524863</v>
      </c>
    </row>
    <row r="485" spans="1:17" x14ac:dyDescent="0.25">
      <c r="A485">
        <v>25000</v>
      </c>
      <c r="B485">
        <v>3250</v>
      </c>
      <c r="C485" s="1">
        <v>7313.8933039251115</v>
      </c>
      <c r="D485" s="1">
        <v>-4063.8933039251115</v>
      </c>
      <c r="E485">
        <f t="shared" si="49"/>
        <v>7313.8933039251115</v>
      </c>
      <c r="F485">
        <f t="shared" si="50"/>
        <v>16515228.785687359</v>
      </c>
      <c r="G485">
        <f t="shared" si="51"/>
        <v>-5706.1231884057961</v>
      </c>
      <c r="H485">
        <f t="shared" si="52"/>
        <v>32559841.841262329</v>
      </c>
      <c r="I485">
        <f t="shared" si="53"/>
        <v>625000000</v>
      </c>
      <c r="J485">
        <f t="shared" si="54"/>
        <v>847283.21773357783</v>
      </c>
      <c r="K485">
        <f t="shared" si="55"/>
        <v>24843976.081298579</v>
      </c>
      <c r="O485" s="1">
        <v>454</v>
      </c>
      <c r="P485" s="1">
        <v>8120.4653442475137</v>
      </c>
      <c r="Q485" s="1">
        <v>879.53465575248629</v>
      </c>
    </row>
    <row r="486" spans="1:17" x14ac:dyDescent="0.25">
      <c r="A486">
        <v>24000</v>
      </c>
      <c r="B486">
        <v>3800</v>
      </c>
      <c r="C486" s="1">
        <v>7152.5788958606299</v>
      </c>
      <c r="D486" s="1">
        <v>-3352.5788958606299</v>
      </c>
      <c r="E486">
        <f t="shared" si="49"/>
        <v>7152.5788958606299</v>
      </c>
      <c r="F486">
        <f t="shared" si="50"/>
        <v>11239785.252970081</v>
      </c>
      <c r="G486">
        <f t="shared" si="51"/>
        <v>-6706.1231884057961</v>
      </c>
      <c r="H486">
        <f t="shared" si="52"/>
        <v>44972088.218073919</v>
      </c>
      <c r="I486">
        <f t="shared" si="53"/>
        <v>576000000</v>
      </c>
      <c r="J486">
        <f t="shared" si="54"/>
        <v>1170278.8913833005</v>
      </c>
      <c r="K486">
        <f t="shared" si="55"/>
        <v>19663665.574052203</v>
      </c>
      <c r="O486" s="1">
        <v>455</v>
      </c>
      <c r="P486" s="1">
        <v>8443.0941603764732</v>
      </c>
      <c r="Q486" s="1">
        <v>-6643.0941603764732</v>
      </c>
    </row>
    <row r="487" spans="1:17" x14ac:dyDescent="0.25">
      <c r="A487">
        <v>29000</v>
      </c>
      <c r="B487">
        <v>5300</v>
      </c>
      <c r="C487" s="1">
        <v>7959.1509361830331</v>
      </c>
      <c r="D487" s="1">
        <v>-2659.1509361830331</v>
      </c>
      <c r="E487">
        <f t="shared" si="49"/>
        <v>7959.1509361830331</v>
      </c>
      <c r="F487">
        <f t="shared" si="50"/>
        <v>7071083.701403101</v>
      </c>
      <c r="G487">
        <f t="shared" si="51"/>
        <v>-1706.1231884057961</v>
      </c>
      <c r="H487">
        <f t="shared" si="52"/>
        <v>2910856.3340159594</v>
      </c>
      <c r="I487">
        <f t="shared" si="53"/>
        <v>841000000</v>
      </c>
      <c r="J487">
        <f t="shared" si="54"/>
        <v>75747.288118571189</v>
      </c>
      <c r="K487">
        <f t="shared" si="55"/>
        <v>8610546.0088348091</v>
      </c>
      <c r="O487" s="1">
        <v>456</v>
      </c>
      <c r="P487" s="1">
        <v>7152.5788958606299</v>
      </c>
      <c r="Q487" s="1">
        <v>2847.4211041393701</v>
      </c>
    </row>
    <row r="488" spans="1:17" x14ac:dyDescent="0.25">
      <c r="A488">
        <v>24000</v>
      </c>
      <c r="B488">
        <v>5000</v>
      </c>
      <c r="C488" s="1">
        <v>7152.5788958606299</v>
      </c>
      <c r="D488" s="1">
        <v>-2152.5788958606299</v>
      </c>
      <c r="E488">
        <f t="shared" si="49"/>
        <v>7152.5788958606299</v>
      </c>
      <c r="F488">
        <f t="shared" si="50"/>
        <v>4633595.9029045682</v>
      </c>
      <c r="G488">
        <f t="shared" si="51"/>
        <v>-6706.1231884057961</v>
      </c>
      <c r="H488">
        <f t="shared" si="52"/>
        <v>44972088.218073919</v>
      </c>
      <c r="I488">
        <f t="shared" si="53"/>
        <v>576000000</v>
      </c>
      <c r="J488">
        <f t="shared" si="54"/>
        <v>1170278.8913833005</v>
      </c>
      <c r="K488">
        <f t="shared" si="55"/>
        <v>10461169.921878288</v>
      </c>
      <c r="O488" s="1">
        <v>457</v>
      </c>
      <c r="P488" s="1">
        <v>6023.3780394092673</v>
      </c>
      <c r="Q488" s="1">
        <v>2976.6219605907327</v>
      </c>
    </row>
    <row r="489" spans="1:17" x14ac:dyDescent="0.25">
      <c r="A489">
        <v>25000</v>
      </c>
      <c r="B489">
        <v>4500</v>
      </c>
      <c r="C489" s="1">
        <v>7313.8933039251115</v>
      </c>
      <c r="D489" s="1">
        <v>-2813.8933039251115</v>
      </c>
      <c r="E489">
        <f t="shared" si="49"/>
        <v>7313.8933039251115</v>
      </c>
      <c r="F489">
        <f t="shared" si="50"/>
        <v>7917995.5258745793</v>
      </c>
      <c r="G489">
        <f t="shared" si="51"/>
        <v>-5706.1231884057961</v>
      </c>
      <c r="H489">
        <f t="shared" si="52"/>
        <v>32559841.841262329</v>
      </c>
      <c r="I489">
        <f t="shared" si="53"/>
        <v>625000000</v>
      </c>
      <c r="J489">
        <f t="shared" si="54"/>
        <v>847283.21773357783</v>
      </c>
      <c r="K489">
        <f t="shared" si="55"/>
        <v>13945543.110284084</v>
      </c>
      <c r="O489" s="1">
        <v>458</v>
      </c>
      <c r="P489" s="1">
        <v>7152.5788958606299</v>
      </c>
      <c r="Q489" s="1">
        <v>-3152.5788958606299</v>
      </c>
    </row>
    <row r="490" spans="1:17" x14ac:dyDescent="0.25">
      <c r="A490">
        <v>20000</v>
      </c>
      <c r="B490">
        <v>1000</v>
      </c>
      <c r="C490" s="1">
        <v>6507.3212636027092</v>
      </c>
      <c r="D490" s="1">
        <v>-5507.3212636027092</v>
      </c>
      <c r="E490">
        <f t="shared" si="49"/>
        <v>6507.3212636027092</v>
      </c>
      <c r="F490">
        <f t="shared" si="50"/>
        <v>30330587.500530541</v>
      </c>
      <c r="G490">
        <f t="shared" si="51"/>
        <v>-10706.123188405796</v>
      </c>
      <c r="H490">
        <f t="shared" si="52"/>
        <v>114621073.72532029</v>
      </c>
      <c r="I490">
        <f t="shared" si="53"/>
        <v>400000000</v>
      </c>
      <c r="J490">
        <f t="shared" si="54"/>
        <v>2982708.3509660535</v>
      </c>
      <c r="K490">
        <f t="shared" si="55"/>
        <v>52336155.429124668</v>
      </c>
      <c r="O490" s="1">
        <v>459</v>
      </c>
      <c r="P490" s="1">
        <v>6507.3212636027092</v>
      </c>
      <c r="Q490" s="1">
        <v>-5757.3212636027092</v>
      </c>
    </row>
    <row r="491" spans="1:17" x14ac:dyDescent="0.25">
      <c r="A491">
        <v>28000</v>
      </c>
      <c r="B491">
        <v>2500</v>
      </c>
      <c r="C491" s="1">
        <v>7797.8365281185525</v>
      </c>
      <c r="D491" s="1">
        <v>-5297.8365281185525</v>
      </c>
      <c r="E491">
        <f t="shared" si="49"/>
        <v>7797.8365281185525</v>
      </c>
      <c r="F491">
        <f t="shared" si="50"/>
        <v>28067071.878667239</v>
      </c>
      <c r="G491">
        <f t="shared" si="51"/>
        <v>-2706.1231884057961</v>
      </c>
      <c r="H491">
        <f t="shared" si="52"/>
        <v>7323102.7108275518</v>
      </c>
      <c r="I491">
        <f t="shared" si="53"/>
        <v>784000000</v>
      </c>
      <c r="J491">
        <f t="shared" si="54"/>
        <v>190564.25577474196</v>
      </c>
      <c r="K491">
        <f t="shared" si="55"/>
        <v>32883035.863907278</v>
      </c>
      <c r="O491" s="1">
        <v>460</v>
      </c>
      <c r="P491" s="1">
        <v>10540.18146521472</v>
      </c>
      <c r="Q491" s="1">
        <v>13259.81853478528</v>
      </c>
    </row>
    <row r="492" spans="1:17" x14ac:dyDescent="0.25">
      <c r="A492">
        <v>33742</v>
      </c>
      <c r="B492">
        <v>10515</v>
      </c>
      <c r="C492" s="1">
        <v>8724.1038592248005</v>
      </c>
      <c r="D492" s="1">
        <v>1790.8961407751995</v>
      </c>
      <c r="E492">
        <f t="shared" si="49"/>
        <v>8724.1038592248005</v>
      </c>
      <c r="F492">
        <f t="shared" si="50"/>
        <v>3207308.9870435032</v>
      </c>
      <c r="G492">
        <f t="shared" si="51"/>
        <v>3035.8768115942039</v>
      </c>
      <c r="H492">
        <f t="shared" si="52"/>
        <v>9216548.0151753891</v>
      </c>
      <c r="I492">
        <f t="shared" si="53"/>
        <v>1138522564</v>
      </c>
      <c r="J492">
        <f t="shared" si="54"/>
        <v>239836.12994083032</v>
      </c>
      <c r="K492">
        <f t="shared" si="55"/>
        <v>5201258.6537623359</v>
      </c>
      <c r="O492" s="1">
        <v>461</v>
      </c>
      <c r="P492" s="1">
        <v>7233.2360998928707</v>
      </c>
      <c r="Q492" s="1">
        <v>5966.7639001071293</v>
      </c>
    </row>
    <row r="493" spans="1:17" x14ac:dyDescent="0.25">
      <c r="A493">
        <v>13000</v>
      </c>
      <c r="B493">
        <v>2000</v>
      </c>
      <c r="C493" s="1">
        <v>5378.1204071513457</v>
      </c>
      <c r="D493" s="1">
        <v>-3378.1204071513457</v>
      </c>
      <c r="E493">
        <f t="shared" si="49"/>
        <v>5378.1204071513457</v>
      </c>
      <c r="F493">
        <f t="shared" si="50"/>
        <v>11411697.485212374</v>
      </c>
      <c r="G493">
        <f t="shared" si="51"/>
        <v>-17706.123188405796</v>
      </c>
      <c r="H493">
        <f t="shared" si="52"/>
        <v>313506798.36300141</v>
      </c>
      <c r="I493">
        <f t="shared" si="53"/>
        <v>169000000</v>
      </c>
      <c r="J493">
        <f t="shared" si="54"/>
        <v>8158179.9504237939</v>
      </c>
      <c r="K493">
        <f t="shared" si="55"/>
        <v>38867409.052313074</v>
      </c>
      <c r="O493" s="1">
        <v>462</v>
      </c>
      <c r="P493" s="1">
        <v>9249.6662006988772</v>
      </c>
      <c r="Q493" s="1">
        <v>280.33379930112278</v>
      </c>
    </row>
    <row r="494" spans="1:17" x14ac:dyDescent="0.25">
      <c r="A494">
        <v>52000</v>
      </c>
      <c r="B494">
        <v>9000</v>
      </c>
      <c r="C494" s="1">
        <v>11669.382321666082</v>
      </c>
      <c r="D494" s="1">
        <v>-2669.3823216660821</v>
      </c>
      <c r="E494">
        <f t="shared" si="49"/>
        <v>11669.382321666082</v>
      </c>
      <c r="F494">
        <f t="shared" si="50"/>
        <v>7125601.9792234031</v>
      </c>
      <c r="G494">
        <f t="shared" si="51"/>
        <v>21293.876811594204</v>
      </c>
      <c r="H494">
        <f t="shared" si="52"/>
        <v>453429189.66734934</v>
      </c>
      <c r="I494">
        <f t="shared" si="53"/>
        <v>2704000000</v>
      </c>
      <c r="J494">
        <f t="shared" si="54"/>
        <v>11799287.745581569</v>
      </c>
      <c r="K494">
        <f t="shared" si="55"/>
        <v>586184.41463190375</v>
      </c>
      <c r="O494" s="1">
        <v>463</v>
      </c>
      <c r="P494" s="1">
        <v>7555.864916021832</v>
      </c>
      <c r="Q494" s="1">
        <v>-555.86491602183196</v>
      </c>
    </row>
    <row r="495" spans="1:17" x14ac:dyDescent="0.25">
      <c r="A495">
        <v>31000</v>
      </c>
      <c r="B495">
        <v>2276</v>
      </c>
      <c r="C495" s="1">
        <v>8281.7797523119934</v>
      </c>
      <c r="D495" s="1">
        <v>-6005.7797523119934</v>
      </c>
      <c r="E495">
        <f t="shared" si="49"/>
        <v>8281.7797523119934</v>
      </c>
      <c r="F495">
        <f t="shared" si="50"/>
        <v>36069390.433280706</v>
      </c>
      <c r="G495">
        <f t="shared" si="51"/>
        <v>293.8768115942039</v>
      </c>
      <c r="H495">
        <f t="shared" si="52"/>
        <v>86363.580392775213</v>
      </c>
      <c r="I495">
        <f t="shared" si="53"/>
        <v>961000000</v>
      </c>
      <c r="J495">
        <f t="shared" si="54"/>
        <v>2247.3823013921992</v>
      </c>
      <c r="K495">
        <f t="shared" si="55"/>
        <v>35502211.052313074</v>
      </c>
      <c r="O495" s="1">
        <v>464</v>
      </c>
      <c r="P495" s="1">
        <v>8281.7797523119934</v>
      </c>
      <c r="Q495" s="1">
        <v>6718.2202476880066</v>
      </c>
    </row>
    <row r="496" spans="1:17" x14ac:dyDescent="0.25">
      <c r="A496">
        <v>25000</v>
      </c>
      <c r="B496">
        <v>5000</v>
      </c>
      <c r="C496" s="1">
        <v>7313.8933039251115</v>
      </c>
      <c r="D496" s="1">
        <v>-2313.8933039251115</v>
      </c>
      <c r="E496">
        <f t="shared" si="49"/>
        <v>7313.8933039251115</v>
      </c>
      <c r="F496">
        <f t="shared" si="50"/>
        <v>5354102.2219494684</v>
      </c>
      <c r="G496">
        <f t="shared" si="51"/>
        <v>-5706.1231884057961</v>
      </c>
      <c r="H496">
        <f t="shared" si="52"/>
        <v>32559841.841262329</v>
      </c>
      <c r="I496">
        <f t="shared" si="53"/>
        <v>625000000</v>
      </c>
      <c r="J496">
        <f t="shared" si="54"/>
        <v>847283.21773357783</v>
      </c>
      <c r="K496">
        <f t="shared" si="55"/>
        <v>10461169.921878288</v>
      </c>
      <c r="O496" s="1">
        <v>465</v>
      </c>
      <c r="P496" s="1">
        <v>8765.7229765054362</v>
      </c>
      <c r="Q496" s="1">
        <v>-2765.7229765054362</v>
      </c>
    </row>
    <row r="497" spans="1:17" x14ac:dyDescent="0.25">
      <c r="A497">
        <v>19000</v>
      </c>
      <c r="B497">
        <v>5100</v>
      </c>
      <c r="C497" s="1">
        <v>6346.0068555382277</v>
      </c>
      <c r="D497" s="1">
        <v>-1246.0068555382277</v>
      </c>
      <c r="E497">
        <f t="shared" si="49"/>
        <v>6346.0068555382277</v>
      </c>
      <c r="F497">
        <f t="shared" si="50"/>
        <v>1552533.0840482619</v>
      </c>
      <c r="G497">
        <f t="shared" si="51"/>
        <v>-11706.123188405796</v>
      </c>
      <c r="H497">
        <f t="shared" si="52"/>
        <v>137033320.10213187</v>
      </c>
      <c r="I497">
        <f t="shared" si="53"/>
        <v>361000000</v>
      </c>
      <c r="J497">
        <f t="shared" si="54"/>
        <v>3565927.407107715</v>
      </c>
      <c r="K497">
        <f t="shared" si="55"/>
        <v>9824295.2841971274</v>
      </c>
      <c r="O497" s="1">
        <v>466</v>
      </c>
      <c r="P497" s="1">
        <v>7313.8933039251115</v>
      </c>
      <c r="Q497" s="1">
        <v>2686.1066960748885</v>
      </c>
    </row>
    <row r="498" spans="1:17" x14ac:dyDescent="0.25">
      <c r="A498">
        <v>13200</v>
      </c>
      <c r="B498">
        <v>1200</v>
      </c>
      <c r="C498" s="1">
        <v>5410.383288764242</v>
      </c>
      <c r="D498" s="1">
        <v>-4210.383288764242</v>
      </c>
      <c r="E498">
        <f t="shared" si="49"/>
        <v>5410.383288764242</v>
      </c>
      <c r="F498">
        <f t="shared" si="50"/>
        <v>17727327.438305195</v>
      </c>
      <c r="G498">
        <f t="shared" si="51"/>
        <v>-17506.123188405796</v>
      </c>
      <c r="H498">
        <f t="shared" si="52"/>
        <v>306464349.08763909</v>
      </c>
      <c r="I498">
        <f t="shared" si="53"/>
        <v>174240000</v>
      </c>
      <c r="J498">
        <f t="shared" si="54"/>
        <v>7974918.9532775246</v>
      </c>
      <c r="K498">
        <f t="shared" si="55"/>
        <v>49482406.153762348</v>
      </c>
      <c r="O498" s="1">
        <v>467</v>
      </c>
      <c r="P498" s="1">
        <v>14573.041666826732</v>
      </c>
      <c r="Q498" s="1">
        <v>10626.958333173268</v>
      </c>
    </row>
    <row r="499" spans="1:17" x14ac:dyDescent="0.25">
      <c r="A499">
        <v>23000</v>
      </c>
      <c r="B499">
        <v>2500</v>
      </c>
      <c r="C499" s="1">
        <v>6991.2644877961502</v>
      </c>
      <c r="D499" s="1">
        <v>-4491.2644877961502</v>
      </c>
      <c r="E499">
        <f t="shared" si="49"/>
        <v>6991.2644877961502</v>
      </c>
      <c r="F499">
        <f t="shared" si="50"/>
        <v>20171456.699338816</v>
      </c>
      <c r="G499">
        <f t="shared" si="51"/>
        <v>-7706.1231884057961</v>
      </c>
      <c r="H499">
        <f t="shared" si="52"/>
        <v>59384334.594885513</v>
      </c>
      <c r="I499">
        <f t="shared" si="53"/>
        <v>529000000</v>
      </c>
      <c r="J499">
        <f t="shared" si="54"/>
        <v>1545319.2415314068</v>
      </c>
      <c r="K499">
        <f t="shared" si="55"/>
        <v>32883035.863907278</v>
      </c>
      <c r="O499" s="1">
        <v>468</v>
      </c>
      <c r="P499" s="1">
        <v>9572.2950168278367</v>
      </c>
      <c r="Q499" s="1">
        <v>7427.7049831721633</v>
      </c>
    </row>
    <row r="500" spans="1:17" x14ac:dyDescent="0.25">
      <c r="A500">
        <v>39000</v>
      </c>
      <c r="B500">
        <v>13000</v>
      </c>
      <c r="C500" s="1">
        <v>9572.2950168278367</v>
      </c>
      <c r="D500" s="1">
        <v>3427.7049831721633</v>
      </c>
      <c r="E500">
        <f t="shared" si="49"/>
        <v>9572.2950168278367</v>
      </c>
      <c r="F500">
        <f t="shared" si="50"/>
        <v>11749161.45166328</v>
      </c>
      <c r="G500">
        <f t="shared" si="51"/>
        <v>8293.8768115942039</v>
      </c>
      <c r="H500">
        <f t="shared" si="52"/>
        <v>68788392.565900043</v>
      </c>
      <c r="I500">
        <f t="shared" si="53"/>
        <v>1521000000</v>
      </c>
      <c r="J500">
        <f t="shared" si="54"/>
        <v>1790034.8189681713</v>
      </c>
      <c r="K500">
        <f t="shared" si="55"/>
        <v>22711198.907385521</v>
      </c>
      <c r="O500" s="1">
        <v>469</v>
      </c>
      <c r="P500" s="1">
        <v>9249.6662006988772</v>
      </c>
      <c r="Q500" s="1">
        <v>10750.333799301123</v>
      </c>
    </row>
    <row r="501" spans="1:17" x14ac:dyDescent="0.25">
      <c r="A501">
        <v>33000</v>
      </c>
      <c r="B501">
        <v>20000</v>
      </c>
      <c r="C501" s="1">
        <v>8604.4085684409547</v>
      </c>
      <c r="D501" s="1">
        <v>11395.591431559045</v>
      </c>
      <c r="E501">
        <f t="shared" si="49"/>
        <v>8604.4085684409547</v>
      </c>
      <c r="F501">
        <f t="shared" si="50"/>
        <v>129859504.07502194</v>
      </c>
      <c r="G501">
        <f t="shared" si="51"/>
        <v>2293.8768115942039</v>
      </c>
      <c r="H501">
        <f t="shared" si="52"/>
        <v>5261870.8267695904</v>
      </c>
      <c r="I501">
        <f t="shared" si="53"/>
        <v>1089000000</v>
      </c>
      <c r="J501">
        <f t="shared" si="54"/>
        <v>136926.18247776289</v>
      </c>
      <c r="K501">
        <f t="shared" si="55"/>
        <v>138429974.26970434</v>
      </c>
      <c r="O501" s="1">
        <v>470</v>
      </c>
      <c r="P501" s="1">
        <v>5700.749223280307</v>
      </c>
      <c r="Q501" s="1">
        <v>799.25077671969302</v>
      </c>
    </row>
    <row r="502" spans="1:17" x14ac:dyDescent="0.25">
      <c r="A502">
        <v>36000</v>
      </c>
      <c r="B502">
        <v>4000</v>
      </c>
      <c r="C502" s="1">
        <v>9088.3517926343957</v>
      </c>
      <c r="D502" s="1">
        <v>-5088.3517926343957</v>
      </c>
      <c r="E502">
        <f t="shared" si="49"/>
        <v>9088.3517926343957</v>
      </c>
      <c r="F502">
        <f t="shared" si="50"/>
        <v>25891323.965605669</v>
      </c>
      <c r="G502">
        <f t="shared" si="51"/>
        <v>5293.8768115942039</v>
      </c>
      <c r="H502">
        <f t="shared" si="52"/>
        <v>28025131.696334813</v>
      </c>
      <c r="I502">
        <f t="shared" si="53"/>
        <v>1296000000</v>
      </c>
      <c r="J502">
        <f t="shared" si="54"/>
        <v>729279.45648022403</v>
      </c>
      <c r="K502">
        <f t="shared" si="55"/>
        <v>17929916.298689883</v>
      </c>
      <c r="O502" s="1">
        <v>471</v>
      </c>
      <c r="P502" s="1">
        <v>5700.749223280307</v>
      </c>
      <c r="Q502" s="1">
        <v>-3100.749223280307</v>
      </c>
    </row>
    <row r="503" spans="1:17" x14ac:dyDescent="0.25">
      <c r="A503">
        <v>25000</v>
      </c>
      <c r="B503">
        <v>10000</v>
      </c>
      <c r="C503" s="1">
        <v>7313.8933039251115</v>
      </c>
      <c r="D503" s="1">
        <v>2686.1066960748885</v>
      </c>
      <c r="E503">
        <f t="shared" si="49"/>
        <v>7313.8933039251115</v>
      </c>
      <c r="F503">
        <f t="shared" si="50"/>
        <v>7215169.1826983532</v>
      </c>
      <c r="G503">
        <f t="shared" si="51"/>
        <v>-5706.1231884057961</v>
      </c>
      <c r="H503">
        <f t="shared" si="52"/>
        <v>32559841.841262329</v>
      </c>
      <c r="I503">
        <f t="shared" si="53"/>
        <v>625000000</v>
      </c>
      <c r="J503">
        <f t="shared" si="54"/>
        <v>847283.21773357783</v>
      </c>
      <c r="K503">
        <f t="shared" si="55"/>
        <v>3117438.037820308</v>
      </c>
      <c r="O503" s="1">
        <v>472</v>
      </c>
      <c r="P503" s="1">
        <v>12830.846059730342</v>
      </c>
      <c r="Q503" s="1">
        <v>3169.1539402696581</v>
      </c>
    </row>
    <row r="504" spans="1:17" x14ac:dyDescent="0.25">
      <c r="A504">
        <v>43500</v>
      </c>
      <c r="B504">
        <v>9000</v>
      </c>
      <c r="C504" s="1">
        <v>10298.209853118</v>
      </c>
      <c r="D504" s="1">
        <v>-1298.209853118</v>
      </c>
      <c r="E504">
        <f t="shared" si="49"/>
        <v>10298.209853118</v>
      </c>
      <c r="F504">
        <f t="shared" si="50"/>
        <v>1685348.8227326591</v>
      </c>
      <c r="G504">
        <f t="shared" si="51"/>
        <v>12793.876811594204</v>
      </c>
      <c r="H504">
        <f t="shared" si="52"/>
        <v>163683283.87024787</v>
      </c>
      <c r="I504">
        <f t="shared" si="53"/>
        <v>1892250000</v>
      </c>
      <c r="J504">
        <f t="shared" si="54"/>
        <v>4259421.778610386</v>
      </c>
      <c r="K504">
        <f t="shared" si="55"/>
        <v>586184.41463190375</v>
      </c>
      <c r="O504" s="1">
        <v>473</v>
      </c>
      <c r="P504" s="1">
        <v>8443.0941603764732</v>
      </c>
      <c r="Q504" s="1">
        <v>8556.9058396235268</v>
      </c>
    </row>
    <row r="505" spans="1:17" x14ac:dyDescent="0.25">
      <c r="A505">
        <v>52000</v>
      </c>
      <c r="B505">
        <v>30000</v>
      </c>
      <c r="C505" s="1">
        <v>11669.382321666082</v>
      </c>
      <c r="D505" s="1">
        <v>18330.617678333918</v>
      </c>
      <c r="E505">
        <f t="shared" si="49"/>
        <v>11669.382321666082</v>
      </c>
      <c r="F505">
        <f t="shared" si="50"/>
        <v>336011544.46924794</v>
      </c>
      <c r="G505">
        <f t="shared" si="51"/>
        <v>21293.876811594204</v>
      </c>
      <c r="H505">
        <f t="shared" si="52"/>
        <v>453429189.66734934</v>
      </c>
      <c r="I505">
        <f t="shared" si="53"/>
        <v>2704000000</v>
      </c>
      <c r="J505">
        <f t="shared" si="54"/>
        <v>11799287.745581569</v>
      </c>
      <c r="K505">
        <f t="shared" si="55"/>
        <v>473742510.50158828</v>
      </c>
      <c r="O505" s="1">
        <v>474</v>
      </c>
      <c r="P505" s="1">
        <v>8120.4653442475137</v>
      </c>
      <c r="Q505" s="1">
        <v>-5320.4653442475137</v>
      </c>
    </row>
    <row r="506" spans="1:17" x14ac:dyDescent="0.25">
      <c r="A506">
        <v>25000</v>
      </c>
      <c r="B506">
        <v>6000</v>
      </c>
      <c r="C506" s="1">
        <v>7313.8933039251115</v>
      </c>
      <c r="D506" s="1">
        <v>-1313.8933039251115</v>
      </c>
      <c r="E506">
        <f t="shared" si="49"/>
        <v>7313.8933039251115</v>
      </c>
      <c r="F506">
        <f t="shared" si="50"/>
        <v>1726315.6140992453</v>
      </c>
      <c r="G506">
        <f t="shared" si="51"/>
        <v>-5706.1231884057961</v>
      </c>
      <c r="H506">
        <f t="shared" si="52"/>
        <v>32559841.841262329</v>
      </c>
      <c r="I506">
        <f t="shared" si="53"/>
        <v>625000000</v>
      </c>
      <c r="J506">
        <f t="shared" si="54"/>
        <v>847283.21773357783</v>
      </c>
      <c r="K506">
        <f t="shared" si="55"/>
        <v>4992423.545066691</v>
      </c>
      <c r="O506" s="1">
        <v>475</v>
      </c>
      <c r="P506" s="1">
        <v>6668.6356716671889</v>
      </c>
      <c r="Q506" s="1">
        <v>2231.3643283328111</v>
      </c>
    </row>
    <row r="507" spans="1:17" x14ac:dyDescent="0.25">
      <c r="A507">
        <v>32000</v>
      </c>
      <c r="B507">
        <v>10000</v>
      </c>
      <c r="C507" s="1">
        <v>8443.0941603764732</v>
      </c>
      <c r="D507" s="1">
        <v>1556.9058396235268</v>
      </c>
      <c r="E507">
        <f t="shared" si="49"/>
        <v>8443.0941603764732</v>
      </c>
      <c r="F507">
        <f t="shared" si="50"/>
        <v>2423955.7934538391</v>
      </c>
      <c r="G507">
        <f t="shared" si="51"/>
        <v>1293.8768115942039</v>
      </c>
      <c r="H507">
        <f t="shared" si="52"/>
        <v>1674117.203581183</v>
      </c>
      <c r="I507">
        <f t="shared" si="53"/>
        <v>1024000000</v>
      </c>
      <c r="J507">
        <f t="shared" si="54"/>
        <v>43564.444140383399</v>
      </c>
      <c r="K507">
        <f t="shared" si="55"/>
        <v>3117438.037820308</v>
      </c>
      <c r="O507" s="1">
        <v>476</v>
      </c>
      <c r="P507" s="1">
        <v>14089.098442633291</v>
      </c>
      <c r="Q507" s="1">
        <v>-12989.098442633291</v>
      </c>
    </row>
    <row r="508" spans="1:17" x14ac:dyDescent="0.25">
      <c r="A508">
        <v>54000</v>
      </c>
      <c r="B508">
        <v>15300</v>
      </c>
      <c r="C508" s="1">
        <v>11992.011137795045</v>
      </c>
      <c r="D508" s="1">
        <v>3307.9888622049548</v>
      </c>
      <c r="E508">
        <f t="shared" si="49"/>
        <v>11992.011137795045</v>
      </c>
      <c r="F508">
        <f t="shared" si="50"/>
        <v>10942790.312472031</v>
      </c>
      <c r="G508">
        <f t="shared" si="51"/>
        <v>23293.876811594204</v>
      </c>
      <c r="H508">
        <f t="shared" si="52"/>
        <v>542604696.91372621</v>
      </c>
      <c r="I508">
        <f t="shared" si="53"/>
        <v>2916000000</v>
      </c>
      <c r="J508">
        <f t="shared" si="54"/>
        <v>14119842.958690228</v>
      </c>
      <c r="K508">
        <f t="shared" si="55"/>
        <v>49923082.240718849</v>
      </c>
      <c r="O508" s="1">
        <v>477</v>
      </c>
      <c r="P508" s="1">
        <v>7313.8933039251115</v>
      </c>
      <c r="Q508" s="1">
        <v>7686.1066960748885</v>
      </c>
    </row>
    <row r="509" spans="1:17" x14ac:dyDescent="0.25">
      <c r="A509">
        <v>29000</v>
      </c>
      <c r="B509">
        <v>4000</v>
      </c>
      <c r="C509" s="1">
        <v>7959.1509361830331</v>
      </c>
      <c r="D509" s="1">
        <v>-3959.1509361830331</v>
      </c>
      <c r="E509">
        <f t="shared" si="49"/>
        <v>7959.1509361830331</v>
      </c>
      <c r="F509">
        <f t="shared" si="50"/>
        <v>15674876.135478986</v>
      </c>
      <c r="G509">
        <f t="shared" si="51"/>
        <v>-1706.1231884057961</v>
      </c>
      <c r="H509">
        <f t="shared" si="52"/>
        <v>2910856.3340159594</v>
      </c>
      <c r="I509">
        <f t="shared" si="53"/>
        <v>841000000</v>
      </c>
      <c r="J509">
        <f t="shared" si="54"/>
        <v>75747.288118571189</v>
      </c>
      <c r="K509">
        <f t="shared" si="55"/>
        <v>17929916.298689883</v>
      </c>
      <c r="O509" s="1">
        <v>478</v>
      </c>
      <c r="P509" s="1">
        <v>6829.9500797316696</v>
      </c>
      <c r="Q509" s="1">
        <v>6370.0499202683304</v>
      </c>
    </row>
    <row r="510" spans="1:17" x14ac:dyDescent="0.25">
      <c r="A510">
        <v>10500</v>
      </c>
      <c r="B510">
        <v>650</v>
      </c>
      <c r="C510" s="1">
        <v>4974.8343869901446</v>
      </c>
      <c r="D510" s="1">
        <v>-4324.8343869901446</v>
      </c>
      <c r="E510">
        <f t="shared" si="49"/>
        <v>4974.8343869901446</v>
      </c>
      <c r="F510">
        <f t="shared" si="50"/>
        <v>18704192.474892419</v>
      </c>
      <c r="G510">
        <f t="shared" si="51"/>
        <v>-20206.123188405796</v>
      </c>
      <c r="H510">
        <f t="shared" si="52"/>
        <v>408287414.30503041</v>
      </c>
      <c r="I510">
        <f t="shared" si="53"/>
        <v>110250000</v>
      </c>
      <c r="J510">
        <f t="shared" si="54"/>
        <v>10624593.197934194</v>
      </c>
      <c r="K510">
        <f t="shared" si="55"/>
        <v>57522716.661008731</v>
      </c>
      <c r="O510" s="1">
        <v>479</v>
      </c>
      <c r="P510" s="1">
        <v>7797.8365281185525</v>
      </c>
      <c r="Q510" s="1">
        <v>2202.1634718814475</v>
      </c>
    </row>
    <row r="511" spans="1:17" x14ac:dyDescent="0.25">
      <c r="A511">
        <v>50000</v>
      </c>
      <c r="B511">
        <v>9000</v>
      </c>
      <c r="C511" s="1">
        <v>11346.753505537123</v>
      </c>
      <c r="D511" s="1">
        <v>-2346.7535055371227</v>
      </c>
      <c r="E511">
        <f t="shared" si="49"/>
        <v>11346.753505537123</v>
      </c>
      <c r="F511">
        <f t="shared" si="50"/>
        <v>5507252.0157507742</v>
      </c>
      <c r="G511">
        <f t="shared" si="51"/>
        <v>19293.876811594204</v>
      </c>
      <c r="H511">
        <f t="shared" si="52"/>
        <v>372253682.42097253</v>
      </c>
      <c r="I511">
        <f t="shared" si="53"/>
        <v>2500000000</v>
      </c>
      <c r="J511">
        <f t="shared" si="54"/>
        <v>9686911.2384664863</v>
      </c>
      <c r="K511">
        <f t="shared" si="55"/>
        <v>586184.41463190375</v>
      </c>
      <c r="O511" s="1">
        <v>480</v>
      </c>
      <c r="P511" s="1">
        <v>6184.692447473748</v>
      </c>
      <c r="Q511" s="1">
        <v>4565.307552526252</v>
      </c>
    </row>
    <row r="512" spans="1:17" x14ac:dyDescent="0.25">
      <c r="A512">
        <v>21000</v>
      </c>
      <c r="B512">
        <v>1200</v>
      </c>
      <c r="C512" s="1">
        <v>6668.6356716671889</v>
      </c>
      <c r="D512" s="1">
        <v>-5468.6356716671889</v>
      </c>
      <c r="E512">
        <f t="shared" si="49"/>
        <v>6668.6356716671889</v>
      </c>
      <c r="F512">
        <f t="shared" si="50"/>
        <v>29905976.109430846</v>
      </c>
      <c r="G512">
        <f t="shared" si="51"/>
        <v>-9706.1231884057961</v>
      </c>
      <c r="H512">
        <f t="shared" si="52"/>
        <v>94208827.348508701</v>
      </c>
      <c r="I512">
        <f t="shared" si="53"/>
        <v>441000000</v>
      </c>
      <c r="J512">
        <f t="shared" si="54"/>
        <v>2451533.9713227856</v>
      </c>
      <c r="K512">
        <f t="shared" si="55"/>
        <v>49482406.153762348</v>
      </c>
      <c r="O512" s="1">
        <v>481</v>
      </c>
      <c r="P512" s="1">
        <v>7313.8933039251115</v>
      </c>
      <c r="Q512" s="1">
        <v>3986.1066960748885</v>
      </c>
    </row>
    <row r="513" spans="1:17" x14ac:dyDescent="0.25">
      <c r="A513">
        <v>36000</v>
      </c>
      <c r="B513">
        <v>10500</v>
      </c>
      <c r="C513" s="1">
        <v>9088.3517926343957</v>
      </c>
      <c r="D513" s="1">
        <v>1411.6482073656043</v>
      </c>
      <c r="E513">
        <f t="shared" si="49"/>
        <v>9088.3517926343957</v>
      </c>
      <c r="F513">
        <f t="shared" si="50"/>
        <v>1992750.6613585241</v>
      </c>
      <c r="G513">
        <f t="shared" si="51"/>
        <v>5293.8768115942039</v>
      </c>
      <c r="H513">
        <f t="shared" si="52"/>
        <v>28025131.696334813</v>
      </c>
      <c r="I513">
        <f t="shared" si="53"/>
        <v>1296000000</v>
      </c>
      <c r="J513">
        <f t="shared" si="54"/>
        <v>729279.45648022403</v>
      </c>
      <c r="K513">
        <f t="shared" si="55"/>
        <v>5133064.8494145097</v>
      </c>
      <c r="O513" s="1">
        <v>482</v>
      </c>
      <c r="P513" s="1">
        <v>6507.3212636027092</v>
      </c>
      <c r="Q513" s="1">
        <v>492.67873639729078</v>
      </c>
    </row>
    <row r="514" spans="1:17" x14ac:dyDescent="0.25">
      <c r="A514">
        <v>24000</v>
      </c>
      <c r="B514">
        <v>3800</v>
      </c>
      <c r="C514" s="1">
        <v>7152.5788958606299</v>
      </c>
      <c r="D514" s="1">
        <v>-3352.5788958606299</v>
      </c>
      <c r="E514">
        <f t="shared" si="49"/>
        <v>7152.5788958606299</v>
      </c>
      <c r="F514">
        <f t="shared" si="50"/>
        <v>11239785.252970081</v>
      </c>
      <c r="G514">
        <f t="shared" si="51"/>
        <v>-6706.1231884057961</v>
      </c>
      <c r="H514">
        <f t="shared" si="52"/>
        <v>44972088.218073919</v>
      </c>
      <c r="I514">
        <f t="shared" si="53"/>
        <v>576000000</v>
      </c>
      <c r="J514">
        <f t="shared" si="54"/>
        <v>1170278.8913833005</v>
      </c>
      <c r="K514">
        <f t="shared" si="55"/>
        <v>19663665.574052203</v>
      </c>
      <c r="O514" s="1">
        <v>483</v>
      </c>
      <c r="P514" s="1">
        <v>7313.8933039251115</v>
      </c>
      <c r="Q514" s="1">
        <v>-4113.8933039251115</v>
      </c>
    </row>
    <row r="515" spans="1:17" x14ac:dyDescent="0.25">
      <c r="A515">
        <v>18000</v>
      </c>
      <c r="B515">
        <v>6800</v>
      </c>
      <c r="C515" s="1">
        <v>6184.692447473748</v>
      </c>
      <c r="D515" s="1">
        <v>615.30755252625204</v>
      </c>
      <c r="E515">
        <f t="shared" ref="E515:E553" si="56">$P$24+$P$25*A515</f>
        <v>6184.692447473748</v>
      </c>
      <c r="F515">
        <f t="shared" ref="F515:F553" si="57">D515^2</f>
        <v>378603.38419584639</v>
      </c>
      <c r="G515">
        <f t="shared" ref="G515:G553" si="58">A515-$A$555</f>
        <v>-12706.123188405796</v>
      </c>
      <c r="H515">
        <f t="shared" ref="H515:H553" si="59">G515^2</f>
        <v>161445566.47894347</v>
      </c>
      <c r="I515">
        <f t="shared" ref="I515:I553" si="60">A515^2</f>
        <v>324000000</v>
      </c>
      <c r="J515">
        <f t="shared" ref="J515:J553" si="61">(E515-$B$555)^2</f>
        <v>4201191.1397477575</v>
      </c>
      <c r="K515">
        <f t="shared" ref="K515:K553" si="62">(B515-$B$555)^2</f>
        <v>2057426.4436174147</v>
      </c>
      <c r="O515" s="1">
        <v>484</v>
      </c>
      <c r="P515" s="1">
        <v>7313.8933039251115</v>
      </c>
      <c r="Q515" s="1">
        <v>-4063.8933039251115</v>
      </c>
    </row>
    <row r="516" spans="1:17" x14ac:dyDescent="0.25">
      <c r="A516">
        <v>19000</v>
      </c>
      <c r="B516">
        <v>7680</v>
      </c>
      <c r="C516" s="1">
        <v>6346.0068555382277</v>
      </c>
      <c r="D516" s="1">
        <v>1333.9931444617723</v>
      </c>
      <c r="E516">
        <f t="shared" si="56"/>
        <v>6346.0068555382277</v>
      </c>
      <c r="F516">
        <f t="shared" si="57"/>
        <v>1779537.7094710069</v>
      </c>
      <c r="G516">
        <f t="shared" si="58"/>
        <v>-11706.123188405796</v>
      </c>
      <c r="H516">
        <f t="shared" si="59"/>
        <v>137033320.10213187</v>
      </c>
      <c r="I516">
        <f t="shared" si="60"/>
        <v>361000000</v>
      </c>
      <c r="J516">
        <f t="shared" si="61"/>
        <v>3565927.407107715</v>
      </c>
      <c r="K516">
        <f t="shared" si="62"/>
        <v>307329.63202321029</v>
      </c>
      <c r="O516" s="1">
        <v>485</v>
      </c>
      <c r="P516" s="1">
        <v>7152.5788958606299</v>
      </c>
      <c r="Q516" s="1">
        <v>-3352.5788958606299</v>
      </c>
    </row>
    <row r="517" spans="1:17" x14ac:dyDescent="0.25">
      <c r="A517">
        <v>29000</v>
      </c>
      <c r="B517">
        <v>8225</v>
      </c>
      <c r="C517" s="1">
        <v>7959.1509361830331</v>
      </c>
      <c r="D517" s="1">
        <v>265.84906381696692</v>
      </c>
      <c r="E517">
        <f t="shared" si="56"/>
        <v>7959.1509361830331</v>
      </c>
      <c r="F517">
        <f t="shared" si="57"/>
        <v>70675.724732357747</v>
      </c>
      <c r="G517">
        <f t="shared" si="58"/>
        <v>-1706.1231884057961</v>
      </c>
      <c r="H517">
        <f t="shared" si="59"/>
        <v>2910856.3340159594</v>
      </c>
      <c r="I517">
        <f t="shared" si="60"/>
        <v>841000000</v>
      </c>
      <c r="J517">
        <f t="shared" si="61"/>
        <v>75747.288118571189</v>
      </c>
      <c r="K517">
        <f t="shared" si="62"/>
        <v>87.856660890584521</v>
      </c>
      <c r="O517" s="1">
        <v>486</v>
      </c>
      <c r="P517" s="1">
        <v>7959.1509361830331</v>
      </c>
      <c r="Q517" s="1">
        <v>-2659.1509361830331</v>
      </c>
    </row>
    <row r="518" spans="1:17" x14ac:dyDescent="0.25">
      <c r="A518">
        <v>27000</v>
      </c>
      <c r="B518">
        <v>11000</v>
      </c>
      <c r="C518" s="1">
        <v>7636.5221200540718</v>
      </c>
      <c r="D518" s="1">
        <v>3363.4778799459282</v>
      </c>
      <c r="E518">
        <f t="shared" si="56"/>
        <v>7636.5221200540718</v>
      </c>
      <c r="F518">
        <f t="shared" si="57"/>
        <v>11312983.448885556</v>
      </c>
      <c r="G518">
        <f t="shared" si="58"/>
        <v>-3706.1231884057961</v>
      </c>
      <c r="H518">
        <f t="shared" si="59"/>
        <v>13735349.087639144</v>
      </c>
      <c r="I518">
        <f t="shared" si="60"/>
        <v>729000000</v>
      </c>
      <c r="J518">
        <f t="shared" si="61"/>
        <v>357425.8999293003</v>
      </c>
      <c r="K518">
        <f t="shared" si="62"/>
        <v>7648691.6610087119</v>
      </c>
      <c r="O518" s="1">
        <v>487</v>
      </c>
      <c r="P518" s="1">
        <v>7152.5788958606299</v>
      </c>
      <c r="Q518" s="1">
        <v>-2152.5788958606299</v>
      </c>
    </row>
    <row r="519" spans="1:17" x14ac:dyDescent="0.25">
      <c r="A519">
        <v>22900</v>
      </c>
      <c r="B519">
        <v>6700</v>
      </c>
      <c r="C519" s="1">
        <v>6975.1330469897021</v>
      </c>
      <c r="D519" s="1">
        <v>-275.13304698970205</v>
      </c>
      <c r="E519">
        <f t="shared" si="56"/>
        <v>6975.1330469897021</v>
      </c>
      <c r="F519">
        <f t="shared" si="57"/>
        <v>75698.193545837596</v>
      </c>
      <c r="G519">
        <f t="shared" si="58"/>
        <v>-7806.1231884057961</v>
      </c>
      <c r="H519">
        <f t="shared" si="59"/>
        <v>60935559.23256667</v>
      </c>
      <c r="I519">
        <f t="shared" si="60"/>
        <v>524410000</v>
      </c>
      <c r="J519">
        <f t="shared" si="61"/>
        <v>1585685.733753629</v>
      </c>
      <c r="K519">
        <f t="shared" si="62"/>
        <v>2354301.0812985743</v>
      </c>
      <c r="O519" s="1">
        <v>488</v>
      </c>
      <c r="P519" s="1">
        <v>7313.8933039251115</v>
      </c>
      <c r="Q519" s="1">
        <v>-2813.8933039251115</v>
      </c>
    </row>
    <row r="520" spans="1:17" x14ac:dyDescent="0.25">
      <c r="A520">
        <v>25000</v>
      </c>
      <c r="B520">
        <v>2500</v>
      </c>
      <c r="C520" s="1">
        <v>7313.8933039251115</v>
      </c>
      <c r="D520" s="1">
        <v>-4813.8933039251115</v>
      </c>
      <c r="E520">
        <f t="shared" si="56"/>
        <v>7313.8933039251115</v>
      </c>
      <c r="F520">
        <f t="shared" si="57"/>
        <v>23173568.741575025</v>
      </c>
      <c r="G520">
        <f t="shared" si="58"/>
        <v>-5706.1231884057961</v>
      </c>
      <c r="H520">
        <f t="shared" si="59"/>
        <v>32559841.841262329</v>
      </c>
      <c r="I520">
        <f t="shared" si="60"/>
        <v>625000000</v>
      </c>
      <c r="J520">
        <f t="shared" si="61"/>
        <v>847283.21773357783</v>
      </c>
      <c r="K520">
        <f t="shared" si="62"/>
        <v>32883035.863907278</v>
      </c>
      <c r="O520" s="1">
        <v>489</v>
      </c>
      <c r="P520" s="1">
        <v>6507.3212636027092</v>
      </c>
      <c r="Q520" s="1">
        <v>-5507.3212636027092</v>
      </c>
    </row>
    <row r="521" spans="1:17" x14ac:dyDescent="0.25">
      <c r="A521">
        <v>67500</v>
      </c>
      <c r="B521">
        <v>12000</v>
      </c>
      <c r="C521" s="1">
        <v>14169.75564666553</v>
      </c>
      <c r="D521" s="1">
        <v>-2169.7556466655296</v>
      </c>
      <c r="E521">
        <f t="shared" si="56"/>
        <v>14169.75564666553</v>
      </c>
      <c r="F521">
        <f t="shared" si="57"/>
        <v>4707839.5662369505</v>
      </c>
      <c r="G521">
        <f t="shared" si="58"/>
        <v>36793.876811594208</v>
      </c>
      <c r="H521">
        <f t="shared" si="59"/>
        <v>1353789370.8267698</v>
      </c>
      <c r="I521">
        <f t="shared" si="60"/>
        <v>4556250000</v>
      </c>
      <c r="J521">
        <f t="shared" si="61"/>
        <v>35228764.925817333</v>
      </c>
      <c r="K521">
        <f t="shared" si="62"/>
        <v>14179945.284197116</v>
      </c>
      <c r="O521" s="1">
        <v>490</v>
      </c>
      <c r="P521" s="1">
        <v>7797.8365281185525</v>
      </c>
      <c r="Q521" s="1">
        <v>-5297.8365281185525</v>
      </c>
    </row>
    <row r="522" spans="1:17" x14ac:dyDescent="0.25">
      <c r="A522">
        <v>45126</v>
      </c>
      <c r="B522">
        <v>2500</v>
      </c>
      <c r="C522" s="1">
        <v>10560.507080630845</v>
      </c>
      <c r="D522" s="1">
        <v>-8060.5070806308449</v>
      </c>
      <c r="E522">
        <f t="shared" si="56"/>
        <v>10560.507080630845</v>
      </c>
      <c r="F522">
        <f t="shared" si="57"/>
        <v>64971774.396899983</v>
      </c>
      <c r="G522">
        <f t="shared" si="58"/>
        <v>14419.876811594204</v>
      </c>
      <c r="H522">
        <f t="shared" si="59"/>
        <v>207932847.26155221</v>
      </c>
      <c r="I522">
        <f t="shared" si="60"/>
        <v>2036355876</v>
      </c>
      <c r="J522">
        <f t="shared" si="61"/>
        <v>5410898.8845580462</v>
      </c>
      <c r="K522">
        <f t="shared" si="62"/>
        <v>32883035.863907278</v>
      </c>
      <c r="O522" s="1">
        <v>491</v>
      </c>
      <c r="P522" s="1">
        <v>8724.1038592248005</v>
      </c>
      <c r="Q522" s="1">
        <v>1790.8961407751995</v>
      </c>
    </row>
    <row r="523" spans="1:17" x14ac:dyDescent="0.25">
      <c r="A523">
        <v>41000</v>
      </c>
      <c r="B523">
        <v>2200</v>
      </c>
      <c r="C523" s="1">
        <v>9894.9238329567997</v>
      </c>
      <c r="D523" s="1">
        <v>-7694.9238329567997</v>
      </c>
      <c r="E523">
        <f t="shared" si="56"/>
        <v>9894.9238329567997</v>
      </c>
      <c r="F523">
        <f t="shared" si="57"/>
        <v>59211852.795006566</v>
      </c>
      <c r="G523">
        <f t="shared" si="58"/>
        <v>10293.876811594204</v>
      </c>
      <c r="H523">
        <f t="shared" si="59"/>
        <v>105963899.81227686</v>
      </c>
      <c r="I523">
        <f t="shared" si="60"/>
        <v>1681000000</v>
      </c>
      <c r="J523">
        <f t="shared" si="61"/>
        <v>2757428.4431187478</v>
      </c>
      <c r="K523">
        <f t="shared" si="62"/>
        <v>36413659.776950754</v>
      </c>
      <c r="O523" s="1">
        <v>492</v>
      </c>
      <c r="P523" s="1">
        <v>5378.1204071513457</v>
      </c>
      <c r="Q523" s="1">
        <v>-3378.1204071513457</v>
      </c>
    </row>
    <row r="524" spans="1:17" x14ac:dyDescent="0.25">
      <c r="A524">
        <v>31440</v>
      </c>
      <c r="B524">
        <v>1500</v>
      </c>
      <c r="C524" s="1">
        <v>8352.7580918603653</v>
      </c>
      <c r="D524" s="1">
        <v>-6852.7580918603653</v>
      </c>
      <c r="E524">
        <f t="shared" si="56"/>
        <v>8352.7580918603653</v>
      </c>
      <c r="F524">
        <f t="shared" si="57"/>
        <v>46960293.465557717</v>
      </c>
      <c r="G524">
        <f t="shared" si="58"/>
        <v>733.8768115942039</v>
      </c>
      <c r="H524">
        <f t="shared" si="59"/>
        <v>538575.17459567462</v>
      </c>
      <c r="I524">
        <f t="shared" si="60"/>
        <v>988473600</v>
      </c>
      <c r="J524">
        <f t="shared" si="61"/>
        <v>14014.985365947243</v>
      </c>
      <c r="K524">
        <f t="shared" si="62"/>
        <v>45351782.240718871</v>
      </c>
      <c r="O524" s="1">
        <v>493</v>
      </c>
      <c r="P524" s="1">
        <v>11669.382321666082</v>
      </c>
      <c r="Q524" s="1">
        <v>-2669.3823216660821</v>
      </c>
    </row>
    <row r="525" spans="1:17" x14ac:dyDescent="0.25">
      <c r="A525">
        <v>36000</v>
      </c>
      <c r="B525">
        <v>5500</v>
      </c>
      <c r="C525" s="1">
        <v>9088.3517926343957</v>
      </c>
      <c r="D525" s="1">
        <v>-3588.3517926343957</v>
      </c>
      <c r="E525">
        <f t="shared" si="56"/>
        <v>9088.3517926343957</v>
      </c>
      <c r="F525">
        <f t="shared" si="57"/>
        <v>12876268.587702481</v>
      </c>
      <c r="G525">
        <f t="shared" si="58"/>
        <v>5293.8768115942039</v>
      </c>
      <c r="H525">
        <f t="shared" si="59"/>
        <v>28025131.696334813</v>
      </c>
      <c r="I525">
        <f t="shared" si="60"/>
        <v>1296000000</v>
      </c>
      <c r="J525">
        <f t="shared" si="61"/>
        <v>729279.45648022403</v>
      </c>
      <c r="K525">
        <f t="shared" si="62"/>
        <v>7476796.7334724888</v>
      </c>
      <c r="O525" s="1">
        <v>494</v>
      </c>
      <c r="P525" s="1">
        <v>8281.7797523119934</v>
      </c>
      <c r="Q525" s="1">
        <v>-6005.7797523119934</v>
      </c>
    </row>
    <row r="526" spans="1:17" x14ac:dyDescent="0.25">
      <c r="A526">
        <v>55000</v>
      </c>
      <c r="B526">
        <v>11500</v>
      </c>
      <c r="C526" s="1">
        <v>12153.325545859527</v>
      </c>
      <c r="D526" s="1">
        <v>-653.32554585952676</v>
      </c>
      <c r="E526">
        <f t="shared" si="56"/>
        <v>12153.325545859527</v>
      </c>
      <c r="F526">
        <f t="shared" si="57"/>
        <v>426834.26887264859</v>
      </c>
      <c r="G526">
        <f t="shared" si="58"/>
        <v>24293.876811594204</v>
      </c>
      <c r="H526">
        <f t="shared" si="59"/>
        <v>590192450.53691459</v>
      </c>
      <c r="I526">
        <f t="shared" si="60"/>
        <v>3025000000</v>
      </c>
      <c r="J526">
        <f t="shared" si="61"/>
        <v>15358187.57999214</v>
      </c>
      <c r="K526">
        <f t="shared" si="62"/>
        <v>10664318.472602915</v>
      </c>
      <c r="O526" s="1">
        <v>495</v>
      </c>
      <c r="P526" s="1">
        <v>7313.8933039251115</v>
      </c>
      <c r="Q526" s="1">
        <v>-2313.8933039251115</v>
      </c>
    </row>
    <row r="527" spans="1:17" x14ac:dyDescent="0.25">
      <c r="A527">
        <v>12000</v>
      </c>
      <c r="B527">
        <v>4200</v>
      </c>
      <c r="C527" s="1">
        <v>5216.8059990868651</v>
      </c>
      <c r="D527" s="1">
        <v>-1016.8059990868651</v>
      </c>
      <c r="E527">
        <f t="shared" si="56"/>
        <v>5216.8059990868651</v>
      </c>
      <c r="F527">
        <f t="shared" si="57"/>
        <v>1033894.4397790378</v>
      </c>
      <c r="G527">
        <f t="shared" si="58"/>
        <v>-18706.123188405796</v>
      </c>
      <c r="H527">
        <f t="shared" si="59"/>
        <v>349919044.73981303</v>
      </c>
      <c r="I527">
        <f t="shared" si="60"/>
        <v>144000000</v>
      </c>
      <c r="J527">
        <f t="shared" si="61"/>
        <v>9105711.7420541644</v>
      </c>
      <c r="K527">
        <f t="shared" si="62"/>
        <v>16276167.023327563</v>
      </c>
      <c r="O527" s="1">
        <v>496</v>
      </c>
      <c r="P527" s="1">
        <v>6346.0068555382277</v>
      </c>
      <c r="Q527" s="1">
        <v>-1246.0068555382277</v>
      </c>
    </row>
    <row r="528" spans="1:17" x14ac:dyDescent="0.25">
      <c r="A528">
        <v>18000</v>
      </c>
      <c r="B528">
        <v>2100</v>
      </c>
      <c r="C528" s="1">
        <v>6184.692447473748</v>
      </c>
      <c r="D528" s="1">
        <v>-4084.692447473748</v>
      </c>
      <c r="E528">
        <f t="shared" si="56"/>
        <v>6184.692447473748</v>
      </c>
      <c r="F528">
        <f t="shared" si="57"/>
        <v>16684712.390449077</v>
      </c>
      <c r="G528">
        <f t="shared" si="58"/>
        <v>-12706.123188405796</v>
      </c>
      <c r="H528">
        <f t="shared" si="59"/>
        <v>161445566.47894347</v>
      </c>
      <c r="I528">
        <f t="shared" si="60"/>
        <v>324000000</v>
      </c>
      <c r="J528">
        <f t="shared" si="61"/>
        <v>4201191.1397477575</v>
      </c>
      <c r="K528">
        <f t="shared" si="62"/>
        <v>37630534.414631918</v>
      </c>
      <c r="O528" s="1">
        <v>497</v>
      </c>
      <c r="P528" s="1">
        <v>5410.383288764242</v>
      </c>
      <c r="Q528" s="1">
        <v>-4210.383288764242</v>
      </c>
    </row>
    <row r="529" spans="1:17" x14ac:dyDescent="0.25">
      <c r="A529">
        <v>19000</v>
      </c>
      <c r="B529">
        <v>2500</v>
      </c>
      <c r="C529" s="1">
        <v>6346.0068555382277</v>
      </c>
      <c r="D529" s="1">
        <v>-3846.0068555382277</v>
      </c>
      <c r="E529">
        <f t="shared" si="56"/>
        <v>6346.0068555382277</v>
      </c>
      <c r="F529">
        <f t="shared" si="57"/>
        <v>14791768.732847046</v>
      </c>
      <c r="G529">
        <f t="shared" si="58"/>
        <v>-11706.123188405796</v>
      </c>
      <c r="H529">
        <f t="shared" si="59"/>
        <v>137033320.10213187</v>
      </c>
      <c r="I529">
        <f t="shared" si="60"/>
        <v>361000000</v>
      </c>
      <c r="J529">
        <f t="shared" si="61"/>
        <v>3565927.407107715</v>
      </c>
      <c r="K529">
        <f t="shared" si="62"/>
        <v>32883035.863907278</v>
      </c>
      <c r="O529" s="1">
        <v>498</v>
      </c>
      <c r="P529" s="1">
        <v>6991.2644877961502</v>
      </c>
      <c r="Q529" s="1">
        <v>-4491.2644877961502</v>
      </c>
    </row>
    <row r="530" spans="1:17" x14ac:dyDescent="0.25">
      <c r="A530">
        <v>22000</v>
      </c>
      <c r="B530">
        <v>3000</v>
      </c>
      <c r="C530" s="1">
        <v>6829.9500797316696</v>
      </c>
      <c r="D530" s="1">
        <v>-3829.9500797316696</v>
      </c>
      <c r="E530">
        <f t="shared" si="56"/>
        <v>6829.9500797316696</v>
      </c>
      <c r="F530">
        <f t="shared" si="57"/>
        <v>14668517.613236623</v>
      </c>
      <c r="G530">
        <f t="shared" si="58"/>
        <v>-8706.1231884057961</v>
      </c>
      <c r="H530">
        <f t="shared" si="59"/>
        <v>75796580.971697107</v>
      </c>
      <c r="I530">
        <f t="shared" si="60"/>
        <v>484000000</v>
      </c>
      <c r="J530">
        <f t="shared" si="61"/>
        <v>1972404.2681779026</v>
      </c>
      <c r="K530">
        <f t="shared" si="62"/>
        <v>27398662.675501477</v>
      </c>
      <c r="O530" s="1">
        <v>499</v>
      </c>
      <c r="P530" s="1">
        <v>9572.2950168278367</v>
      </c>
      <c r="Q530" s="1">
        <v>3427.7049831721633</v>
      </c>
    </row>
    <row r="531" spans="1:17" x14ac:dyDescent="0.25">
      <c r="A531">
        <v>28000</v>
      </c>
      <c r="B531">
        <v>3500</v>
      </c>
      <c r="C531" s="1">
        <v>7797.8365281185525</v>
      </c>
      <c r="D531" s="1">
        <v>-4297.8365281185525</v>
      </c>
      <c r="E531">
        <f t="shared" si="56"/>
        <v>7797.8365281185525</v>
      </c>
      <c r="F531">
        <f t="shared" si="57"/>
        <v>18471398.822430134</v>
      </c>
      <c r="G531">
        <f t="shared" si="58"/>
        <v>-2706.1231884057961</v>
      </c>
      <c r="H531">
        <f t="shared" si="59"/>
        <v>7323102.7108275518</v>
      </c>
      <c r="I531">
        <f t="shared" si="60"/>
        <v>784000000</v>
      </c>
      <c r="J531">
        <f t="shared" si="61"/>
        <v>190564.25577474196</v>
      </c>
      <c r="K531">
        <f t="shared" si="62"/>
        <v>22414289.48709568</v>
      </c>
      <c r="O531" s="1">
        <v>500</v>
      </c>
      <c r="P531" s="1">
        <v>8604.4085684409547</v>
      </c>
      <c r="Q531" s="1">
        <v>11395.591431559045</v>
      </c>
    </row>
    <row r="532" spans="1:17" x14ac:dyDescent="0.25">
      <c r="A532">
        <v>33000</v>
      </c>
      <c r="B532">
        <v>13200</v>
      </c>
      <c r="C532" s="1">
        <v>8604.4085684409547</v>
      </c>
      <c r="D532" s="1">
        <v>4595.5914315590453</v>
      </c>
      <c r="E532">
        <f t="shared" si="56"/>
        <v>8604.4085684409547</v>
      </c>
      <c r="F532">
        <f t="shared" si="57"/>
        <v>21119460.605818916</v>
      </c>
      <c r="G532">
        <f t="shared" si="58"/>
        <v>2293.8768115942039</v>
      </c>
      <c r="H532">
        <f t="shared" si="59"/>
        <v>5261870.8267695904</v>
      </c>
      <c r="I532">
        <f t="shared" si="60"/>
        <v>1089000000</v>
      </c>
      <c r="J532">
        <f t="shared" si="61"/>
        <v>136926.18247776289</v>
      </c>
      <c r="K532">
        <f t="shared" si="62"/>
        <v>24657449.6320232</v>
      </c>
      <c r="O532" s="1">
        <v>501</v>
      </c>
      <c r="P532" s="1">
        <v>9088.3517926343957</v>
      </c>
      <c r="Q532" s="1">
        <v>-5088.3517926343957</v>
      </c>
    </row>
    <row r="533" spans="1:17" x14ac:dyDescent="0.25">
      <c r="A533">
        <v>55000</v>
      </c>
      <c r="B533">
        <v>14100</v>
      </c>
      <c r="C533" s="1">
        <v>12153.325545859527</v>
      </c>
      <c r="D533" s="1">
        <v>1946.6744541404732</v>
      </c>
      <c r="E533">
        <f t="shared" si="56"/>
        <v>12153.325545859527</v>
      </c>
      <c r="F533">
        <f t="shared" si="57"/>
        <v>3789541.4304031096</v>
      </c>
      <c r="G533">
        <f t="shared" si="58"/>
        <v>24293.876811594204</v>
      </c>
      <c r="H533">
        <f t="shared" si="59"/>
        <v>590192450.53691459</v>
      </c>
      <c r="I533">
        <f t="shared" si="60"/>
        <v>3025000000</v>
      </c>
      <c r="J533">
        <f t="shared" si="61"/>
        <v>15358187.57999214</v>
      </c>
      <c r="K533">
        <f t="shared" si="62"/>
        <v>34405577.892892763</v>
      </c>
      <c r="O533" s="1">
        <v>502</v>
      </c>
      <c r="P533" s="1">
        <v>7313.8933039251115</v>
      </c>
      <c r="Q533" s="1">
        <v>2686.1066960748885</v>
      </c>
    </row>
    <row r="534" spans="1:17" x14ac:dyDescent="0.25">
      <c r="A534">
        <v>55000</v>
      </c>
      <c r="B534">
        <v>3000</v>
      </c>
      <c r="C534" s="1">
        <v>12153.325545859527</v>
      </c>
      <c r="D534" s="1">
        <v>-9153.3255458595268</v>
      </c>
      <c r="E534">
        <f t="shared" si="56"/>
        <v>12153.325545859527</v>
      </c>
      <c r="F534">
        <f t="shared" si="57"/>
        <v>83783368.548484609</v>
      </c>
      <c r="G534">
        <f t="shared" si="58"/>
        <v>24293.876811594204</v>
      </c>
      <c r="H534">
        <f t="shared" si="59"/>
        <v>590192450.53691459</v>
      </c>
      <c r="I534">
        <f t="shared" si="60"/>
        <v>3025000000</v>
      </c>
      <c r="J534">
        <f t="shared" si="61"/>
        <v>15358187.57999214</v>
      </c>
      <c r="K534">
        <f t="shared" si="62"/>
        <v>27398662.675501477</v>
      </c>
      <c r="O534" s="1">
        <v>503</v>
      </c>
      <c r="P534" s="1">
        <v>10298.209853118</v>
      </c>
      <c r="Q534" s="1">
        <v>-1298.209853118</v>
      </c>
    </row>
    <row r="535" spans="1:17" x14ac:dyDescent="0.25">
      <c r="A535">
        <v>17000</v>
      </c>
      <c r="B535">
        <v>8250</v>
      </c>
      <c r="C535" s="1">
        <v>6023.3780394092673</v>
      </c>
      <c r="D535" s="1">
        <v>2226.6219605907327</v>
      </c>
      <c r="E535">
        <f t="shared" si="56"/>
        <v>6023.3780394092673</v>
      </c>
      <c r="F535">
        <f t="shared" si="57"/>
        <v>4957845.3553849179</v>
      </c>
      <c r="G535">
        <f t="shared" si="58"/>
        <v>-13706.123188405796</v>
      </c>
      <c r="H535">
        <f t="shared" si="59"/>
        <v>187857812.85575506</v>
      </c>
      <c r="I535">
        <f t="shared" si="60"/>
        <v>289000000</v>
      </c>
      <c r="J535">
        <f t="shared" si="61"/>
        <v>4888499.5488861902</v>
      </c>
      <c r="K535">
        <f t="shared" si="62"/>
        <v>244.19724060068859</v>
      </c>
      <c r="O535" s="1">
        <v>504</v>
      </c>
      <c r="P535" s="1">
        <v>11669.382321666082</v>
      </c>
      <c r="Q535" s="1">
        <v>18330.617678333918</v>
      </c>
    </row>
    <row r="536" spans="1:17" x14ac:dyDescent="0.25">
      <c r="A536">
        <v>19000</v>
      </c>
      <c r="B536">
        <v>12250</v>
      </c>
      <c r="C536" s="1">
        <v>6346.0068555382277</v>
      </c>
      <c r="D536" s="1">
        <v>5903.9931444617723</v>
      </c>
      <c r="E536">
        <f t="shared" si="56"/>
        <v>6346.0068555382277</v>
      </c>
      <c r="F536">
        <f t="shared" si="57"/>
        <v>34857135.049851604</v>
      </c>
      <c r="G536">
        <f t="shared" si="58"/>
        <v>-11706.123188405796</v>
      </c>
      <c r="H536">
        <f t="shared" si="59"/>
        <v>137033320.10213187</v>
      </c>
      <c r="I536">
        <f t="shared" si="60"/>
        <v>361000000</v>
      </c>
      <c r="J536">
        <f t="shared" si="61"/>
        <v>3565927.407107715</v>
      </c>
      <c r="K536">
        <f t="shared" si="62"/>
        <v>16125258.689994218</v>
      </c>
      <c r="O536" s="1">
        <v>505</v>
      </c>
      <c r="P536" s="1">
        <v>7313.8933039251115</v>
      </c>
      <c r="Q536" s="1">
        <v>-1313.8933039251115</v>
      </c>
    </row>
    <row r="537" spans="1:17" x14ac:dyDescent="0.25">
      <c r="A537">
        <v>17000</v>
      </c>
      <c r="B537">
        <v>1200</v>
      </c>
      <c r="C537" s="1">
        <v>6023.3780394092673</v>
      </c>
      <c r="D537" s="1">
        <v>-4823.3780394092673</v>
      </c>
      <c r="E537">
        <f t="shared" si="56"/>
        <v>6023.3780394092673</v>
      </c>
      <c r="F537">
        <f t="shared" si="57"/>
        <v>23264975.711055588</v>
      </c>
      <c r="G537">
        <f t="shared" si="58"/>
        <v>-13706.123188405796</v>
      </c>
      <c r="H537">
        <f t="shared" si="59"/>
        <v>187857812.85575506</v>
      </c>
      <c r="I537">
        <f t="shared" si="60"/>
        <v>289000000</v>
      </c>
      <c r="J537">
        <f t="shared" si="61"/>
        <v>4888499.5488861902</v>
      </c>
      <c r="K537">
        <f t="shared" si="62"/>
        <v>49482406.153762348</v>
      </c>
      <c r="O537" s="1">
        <v>506</v>
      </c>
      <c r="P537" s="1">
        <v>8443.0941603764732</v>
      </c>
      <c r="Q537" s="1">
        <v>1556.9058396235268</v>
      </c>
    </row>
    <row r="538" spans="1:17" x14ac:dyDescent="0.25">
      <c r="A538">
        <v>18500</v>
      </c>
      <c r="B538">
        <v>11900</v>
      </c>
      <c r="C538" s="1">
        <v>6265.3496515059878</v>
      </c>
      <c r="D538" s="1">
        <v>5634.6503484940122</v>
      </c>
      <c r="E538">
        <f t="shared" si="56"/>
        <v>6265.3496515059878</v>
      </c>
      <c r="F538">
        <f t="shared" si="57"/>
        <v>31749284.549783692</v>
      </c>
      <c r="G538">
        <f t="shared" si="58"/>
        <v>-12206.123188405796</v>
      </c>
      <c r="H538">
        <f t="shared" si="59"/>
        <v>148989443.29053769</v>
      </c>
      <c r="I538">
        <f t="shared" si="60"/>
        <v>342250000</v>
      </c>
      <c r="J538">
        <f t="shared" si="61"/>
        <v>3877053.6888654376</v>
      </c>
      <c r="K538">
        <f t="shared" si="62"/>
        <v>13436819.921878276</v>
      </c>
      <c r="O538" s="1">
        <v>507</v>
      </c>
      <c r="P538" s="1">
        <v>11992.011137795045</v>
      </c>
      <c r="Q538" s="1">
        <v>3307.9888622049548</v>
      </c>
    </row>
    <row r="539" spans="1:17" x14ac:dyDescent="0.25">
      <c r="A539">
        <v>33000</v>
      </c>
      <c r="B539">
        <v>7500</v>
      </c>
      <c r="C539" s="1">
        <v>8604.4085684409547</v>
      </c>
      <c r="D539" s="1">
        <v>-1104.4085684409547</v>
      </c>
      <c r="E539">
        <f t="shared" si="56"/>
        <v>8604.4085684409547</v>
      </c>
      <c r="F539">
        <f t="shared" si="57"/>
        <v>1219718.2860457988</v>
      </c>
      <c r="G539">
        <f t="shared" si="58"/>
        <v>2293.8768115942039</v>
      </c>
      <c r="H539">
        <f t="shared" si="59"/>
        <v>5261870.8267695904</v>
      </c>
      <c r="I539">
        <f t="shared" si="60"/>
        <v>1089000000</v>
      </c>
      <c r="J539">
        <f t="shared" si="61"/>
        <v>136926.18247776289</v>
      </c>
      <c r="K539">
        <f t="shared" si="62"/>
        <v>539303.97984929755</v>
      </c>
      <c r="O539" s="1">
        <v>508</v>
      </c>
      <c r="P539" s="1">
        <v>7959.1509361830331</v>
      </c>
      <c r="Q539" s="1">
        <v>-3959.1509361830331</v>
      </c>
    </row>
    <row r="540" spans="1:17" x14ac:dyDescent="0.25">
      <c r="A540">
        <v>52000</v>
      </c>
      <c r="B540">
        <v>7500</v>
      </c>
      <c r="C540" s="1">
        <v>11669.382321666082</v>
      </c>
      <c r="D540" s="1">
        <v>-4169.3823216660821</v>
      </c>
      <c r="E540">
        <f t="shared" si="56"/>
        <v>11669.382321666082</v>
      </c>
      <c r="F540">
        <f t="shared" si="57"/>
        <v>17383748.944221649</v>
      </c>
      <c r="G540">
        <f t="shared" si="58"/>
        <v>21293.876811594204</v>
      </c>
      <c r="H540">
        <f t="shared" si="59"/>
        <v>453429189.66734934</v>
      </c>
      <c r="I540">
        <f t="shared" si="60"/>
        <v>2704000000</v>
      </c>
      <c r="J540">
        <f t="shared" si="61"/>
        <v>11799287.745581569</v>
      </c>
      <c r="K540">
        <f t="shared" si="62"/>
        <v>539303.97984929755</v>
      </c>
      <c r="O540" s="1">
        <v>509</v>
      </c>
      <c r="P540" s="1">
        <v>4974.8343869901446</v>
      </c>
      <c r="Q540" s="1">
        <v>-4324.8343869901446</v>
      </c>
    </row>
    <row r="541" spans="1:17" x14ac:dyDescent="0.25">
      <c r="A541">
        <v>57125</v>
      </c>
      <c r="B541">
        <v>10500</v>
      </c>
      <c r="C541" s="1">
        <v>12496.118662996545</v>
      </c>
      <c r="D541" s="1">
        <v>-1996.118662996545</v>
      </c>
      <c r="E541">
        <f t="shared" si="56"/>
        <v>12496.118662996545</v>
      </c>
      <c r="F541">
        <f t="shared" si="57"/>
        <v>3984489.7167631146</v>
      </c>
      <c r="G541">
        <f t="shared" si="58"/>
        <v>26418.876811594204</v>
      </c>
      <c r="H541">
        <f t="shared" si="59"/>
        <v>697957051.98618996</v>
      </c>
      <c r="I541">
        <f t="shared" si="60"/>
        <v>3263265625</v>
      </c>
      <c r="J541">
        <f t="shared" si="61"/>
        <v>18162474.490194712</v>
      </c>
      <c r="K541">
        <f t="shared" si="62"/>
        <v>5133064.8494145097</v>
      </c>
      <c r="O541" s="1">
        <v>510</v>
      </c>
      <c r="P541" s="1">
        <v>11346.753505537123</v>
      </c>
      <c r="Q541" s="1">
        <v>-2346.7535055371227</v>
      </c>
    </row>
    <row r="542" spans="1:17" x14ac:dyDescent="0.25">
      <c r="A542">
        <v>26100</v>
      </c>
      <c r="B542">
        <v>6000</v>
      </c>
      <c r="C542" s="1">
        <v>7491.3391527960393</v>
      </c>
      <c r="D542" s="1">
        <v>-1491.3391527960393</v>
      </c>
      <c r="E542">
        <f t="shared" si="56"/>
        <v>7491.3391527960393</v>
      </c>
      <c r="F542">
        <f t="shared" si="57"/>
        <v>2224092.4686624082</v>
      </c>
      <c r="G542">
        <f t="shared" si="58"/>
        <v>-4606.1231884057961</v>
      </c>
      <c r="H542">
        <f t="shared" si="59"/>
        <v>21216370.826769575</v>
      </c>
      <c r="I542">
        <f t="shared" si="60"/>
        <v>681210000</v>
      </c>
      <c r="J542">
        <f t="shared" si="61"/>
        <v>552099.57807452395</v>
      </c>
      <c r="K542">
        <f t="shared" si="62"/>
        <v>4992423.545066691</v>
      </c>
      <c r="O542" s="1">
        <v>511</v>
      </c>
      <c r="P542" s="1">
        <v>6668.6356716671889</v>
      </c>
      <c r="Q542" s="1">
        <v>-5468.6356716671889</v>
      </c>
    </row>
    <row r="543" spans="1:17" x14ac:dyDescent="0.25">
      <c r="A543">
        <v>24000</v>
      </c>
      <c r="B543">
        <v>2000</v>
      </c>
      <c r="C543" s="1">
        <v>7152.5788958606299</v>
      </c>
      <c r="D543" s="1">
        <v>-5152.5788958606299</v>
      </c>
      <c r="E543">
        <f t="shared" si="56"/>
        <v>7152.5788958606299</v>
      </c>
      <c r="F543">
        <f t="shared" si="57"/>
        <v>26549069.278068349</v>
      </c>
      <c r="G543">
        <f t="shared" si="58"/>
        <v>-6706.1231884057961</v>
      </c>
      <c r="H543">
        <f t="shared" si="59"/>
        <v>44972088.218073919</v>
      </c>
      <c r="I543">
        <f t="shared" si="60"/>
        <v>576000000</v>
      </c>
      <c r="J543">
        <f t="shared" si="61"/>
        <v>1170278.8913833005</v>
      </c>
      <c r="K543">
        <f t="shared" si="62"/>
        <v>38867409.052313074</v>
      </c>
      <c r="O543" s="1">
        <v>512</v>
      </c>
      <c r="P543" s="1">
        <v>9088.3517926343957</v>
      </c>
      <c r="Q543" s="1">
        <v>1411.6482073656043</v>
      </c>
    </row>
    <row r="544" spans="1:17" x14ac:dyDescent="0.25">
      <c r="A544">
        <v>22000</v>
      </c>
      <c r="B544">
        <v>1500</v>
      </c>
      <c r="C544" s="1">
        <v>6829.9500797316696</v>
      </c>
      <c r="D544" s="1">
        <v>-5329.9500797316696</v>
      </c>
      <c r="E544">
        <f t="shared" si="56"/>
        <v>6829.9500797316696</v>
      </c>
      <c r="F544">
        <f t="shared" si="57"/>
        <v>28408367.852431633</v>
      </c>
      <c r="G544">
        <f t="shared" si="58"/>
        <v>-8706.1231884057961</v>
      </c>
      <c r="H544">
        <f t="shared" si="59"/>
        <v>75796580.971697107</v>
      </c>
      <c r="I544">
        <f t="shared" si="60"/>
        <v>484000000</v>
      </c>
      <c r="J544">
        <f t="shared" si="61"/>
        <v>1972404.2681779026</v>
      </c>
      <c r="K544">
        <f t="shared" si="62"/>
        <v>45351782.240718871</v>
      </c>
      <c r="O544" s="1">
        <v>513</v>
      </c>
      <c r="P544" s="1">
        <v>7152.5788958606299</v>
      </c>
      <c r="Q544" s="1">
        <v>-3352.5788958606299</v>
      </c>
    </row>
    <row r="545" spans="1:17" x14ac:dyDescent="0.25">
      <c r="A545">
        <v>18600</v>
      </c>
      <c r="B545">
        <v>3000</v>
      </c>
      <c r="C545" s="1">
        <v>6281.481092312436</v>
      </c>
      <c r="D545" s="1">
        <v>-3281.481092312436</v>
      </c>
      <c r="E545">
        <f t="shared" si="56"/>
        <v>6281.481092312436</v>
      </c>
      <c r="F545">
        <f t="shared" si="57"/>
        <v>10768118.159204017</v>
      </c>
      <c r="G545">
        <f t="shared" si="58"/>
        <v>-12106.123188405796</v>
      </c>
      <c r="H545">
        <f t="shared" si="59"/>
        <v>146558218.65285653</v>
      </c>
      <c r="I545">
        <f t="shared" si="60"/>
        <v>345960000</v>
      </c>
      <c r="J545">
        <f t="shared" si="61"/>
        <v>3813787.5389839248</v>
      </c>
      <c r="K545">
        <f t="shared" si="62"/>
        <v>27398662.675501477</v>
      </c>
      <c r="O545" s="1">
        <v>514</v>
      </c>
      <c r="P545" s="1">
        <v>6184.692447473748</v>
      </c>
      <c r="Q545" s="1">
        <v>615.30755252625204</v>
      </c>
    </row>
    <row r="546" spans="1:17" x14ac:dyDescent="0.25">
      <c r="A546">
        <v>40400</v>
      </c>
      <c r="B546">
        <v>13500</v>
      </c>
      <c r="C546" s="1">
        <v>9798.1351881181108</v>
      </c>
      <c r="D546" s="1">
        <v>3701.8648118818892</v>
      </c>
      <c r="E546">
        <f t="shared" si="56"/>
        <v>9798.1351881181108</v>
      </c>
      <c r="F546">
        <f t="shared" si="57"/>
        <v>13703803.085449334</v>
      </c>
      <c r="G546">
        <f t="shared" si="58"/>
        <v>9693.8768115942039</v>
      </c>
      <c r="H546">
        <f t="shared" si="59"/>
        <v>93971247.638363808</v>
      </c>
      <c r="I546">
        <f t="shared" si="60"/>
        <v>1632160000</v>
      </c>
      <c r="J546">
        <f t="shared" si="61"/>
        <v>2445351.5917442515</v>
      </c>
      <c r="K546">
        <f t="shared" si="62"/>
        <v>27726825.718979724</v>
      </c>
      <c r="O546" s="1">
        <v>515</v>
      </c>
      <c r="P546" s="1">
        <v>6346.0068555382277</v>
      </c>
      <c r="Q546" s="1">
        <v>1333.9931444617723</v>
      </c>
    </row>
    <row r="547" spans="1:17" x14ac:dyDescent="0.25">
      <c r="A547">
        <v>27000</v>
      </c>
      <c r="B547">
        <v>6000</v>
      </c>
      <c r="C547" s="1">
        <v>7636.5221200540718</v>
      </c>
      <c r="D547" s="1">
        <v>-1636.5221200540718</v>
      </c>
      <c r="E547">
        <f t="shared" si="56"/>
        <v>7636.5221200540718</v>
      </c>
      <c r="F547">
        <f t="shared" si="57"/>
        <v>2678204.649426274</v>
      </c>
      <c r="G547">
        <f t="shared" si="58"/>
        <v>-3706.1231884057961</v>
      </c>
      <c r="H547">
        <f t="shared" si="59"/>
        <v>13735349.087639144</v>
      </c>
      <c r="I547">
        <f t="shared" si="60"/>
        <v>729000000</v>
      </c>
      <c r="J547">
        <f t="shared" si="61"/>
        <v>357425.8999293003</v>
      </c>
      <c r="K547">
        <f t="shared" si="62"/>
        <v>4992423.545066691</v>
      </c>
      <c r="O547" s="1">
        <v>516</v>
      </c>
      <c r="P547" s="1">
        <v>7959.1509361830331</v>
      </c>
      <c r="Q547" s="1">
        <v>265.84906381696692</v>
      </c>
    </row>
    <row r="548" spans="1:17" x14ac:dyDescent="0.25">
      <c r="A548">
        <v>35000</v>
      </c>
      <c r="B548">
        <v>2000</v>
      </c>
      <c r="C548" s="1">
        <v>8927.037384569916</v>
      </c>
      <c r="D548" s="1">
        <v>-6927.037384569916</v>
      </c>
      <c r="E548">
        <f t="shared" si="56"/>
        <v>8927.037384569916</v>
      </c>
      <c r="F548">
        <f t="shared" si="57"/>
        <v>47983846.927229218</v>
      </c>
      <c r="G548">
        <f t="shared" si="58"/>
        <v>4293.8768115942039</v>
      </c>
      <c r="H548">
        <f t="shared" si="59"/>
        <v>18437378.073146407</v>
      </c>
      <c r="I548">
        <f t="shared" si="60"/>
        <v>1225000000</v>
      </c>
      <c r="J548">
        <f t="shared" si="61"/>
        <v>479783.68864768377</v>
      </c>
      <c r="K548">
        <f t="shared" si="62"/>
        <v>38867409.052313074</v>
      </c>
      <c r="O548" s="1">
        <v>517</v>
      </c>
      <c r="P548" s="1">
        <v>7636.5221200540718</v>
      </c>
      <c r="Q548" s="1">
        <v>3363.4778799459282</v>
      </c>
    </row>
    <row r="549" spans="1:17" x14ac:dyDescent="0.25">
      <c r="A549">
        <v>42000</v>
      </c>
      <c r="B549">
        <v>11600</v>
      </c>
      <c r="C549" s="1">
        <v>10056.238241021279</v>
      </c>
      <c r="D549" s="1">
        <v>1543.7617589787205</v>
      </c>
      <c r="E549">
        <f t="shared" si="56"/>
        <v>10056.238241021279</v>
      </c>
      <c r="F549">
        <f t="shared" si="57"/>
        <v>2383200.3684850731</v>
      </c>
      <c r="G549">
        <f t="shared" si="58"/>
        <v>11293.876811594204</v>
      </c>
      <c r="H549">
        <f t="shared" si="59"/>
        <v>127551653.43546526</v>
      </c>
      <c r="I549">
        <f t="shared" si="60"/>
        <v>1764000000</v>
      </c>
      <c r="J549">
        <f t="shared" si="61"/>
        <v>3319192.2699416112</v>
      </c>
      <c r="K549">
        <f t="shared" si="62"/>
        <v>11327443.834921755</v>
      </c>
      <c r="O549" s="1">
        <v>518</v>
      </c>
      <c r="P549" s="1">
        <v>6975.1330469897021</v>
      </c>
      <c r="Q549" s="1">
        <v>-275.13304698970205</v>
      </c>
    </row>
    <row r="550" spans="1:17" x14ac:dyDescent="0.25">
      <c r="A550">
        <v>38000</v>
      </c>
      <c r="B550">
        <v>3000</v>
      </c>
      <c r="C550" s="1">
        <v>9410.9806087633569</v>
      </c>
      <c r="D550" s="1">
        <v>-6410.9806087633569</v>
      </c>
      <c r="E550">
        <f t="shared" si="56"/>
        <v>9410.9806087633569</v>
      </c>
      <c r="F550">
        <f t="shared" si="57"/>
        <v>41100672.365939781</v>
      </c>
      <c r="G550">
        <f t="shared" si="58"/>
        <v>7293.8768115942039</v>
      </c>
      <c r="H550">
        <f t="shared" si="59"/>
        <v>53200638.942711629</v>
      </c>
      <c r="I550">
        <f t="shared" si="60"/>
        <v>1444000000</v>
      </c>
      <c r="J550">
        <f t="shared" si="61"/>
        <v>1384405.0216404696</v>
      </c>
      <c r="K550">
        <f t="shared" si="62"/>
        <v>27398662.675501477</v>
      </c>
      <c r="O550" s="1">
        <v>519</v>
      </c>
      <c r="P550" s="1">
        <v>7313.8933039251115</v>
      </c>
      <c r="Q550" s="1">
        <v>-4813.8933039251115</v>
      </c>
    </row>
    <row r="551" spans="1:17" x14ac:dyDescent="0.25">
      <c r="A551">
        <v>23000</v>
      </c>
      <c r="B551">
        <v>2500</v>
      </c>
      <c r="C551" s="1">
        <v>6991.2644877961502</v>
      </c>
      <c r="D551" s="1">
        <v>-4491.2644877961502</v>
      </c>
      <c r="E551">
        <f t="shared" si="56"/>
        <v>6991.2644877961502</v>
      </c>
      <c r="F551">
        <f t="shared" si="57"/>
        <v>20171456.699338816</v>
      </c>
      <c r="G551">
        <f t="shared" si="58"/>
        <v>-7706.1231884057961</v>
      </c>
      <c r="H551">
        <f t="shared" si="59"/>
        <v>59384334.594885513</v>
      </c>
      <c r="I551">
        <f t="shared" si="60"/>
        <v>529000000</v>
      </c>
      <c r="J551">
        <f t="shared" si="61"/>
        <v>1545319.2415314068</v>
      </c>
      <c r="K551">
        <f t="shared" si="62"/>
        <v>32883035.863907278</v>
      </c>
      <c r="O551" s="1">
        <v>520</v>
      </c>
      <c r="P551" s="1">
        <v>14169.75564666553</v>
      </c>
      <c r="Q551" s="1">
        <v>-2169.7556466655296</v>
      </c>
    </row>
    <row r="552" spans="1:17" x14ac:dyDescent="0.25">
      <c r="A552">
        <v>28000</v>
      </c>
      <c r="B552">
        <v>3000</v>
      </c>
      <c r="C552" s="1">
        <v>7797.8365281185525</v>
      </c>
      <c r="D552" s="1">
        <v>-4797.8365281185525</v>
      </c>
      <c r="E552">
        <f t="shared" si="56"/>
        <v>7797.8365281185525</v>
      </c>
      <c r="F552">
        <f t="shared" si="57"/>
        <v>23019235.350548685</v>
      </c>
      <c r="G552">
        <f t="shared" si="58"/>
        <v>-2706.1231884057961</v>
      </c>
      <c r="H552">
        <f t="shared" si="59"/>
        <v>7323102.7108275518</v>
      </c>
      <c r="I552">
        <f t="shared" si="60"/>
        <v>784000000</v>
      </c>
      <c r="J552">
        <f t="shared" si="61"/>
        <v>190564.25577474196</v>
      </c>
      <c r="K552">
        <f t="shared" si="62"/>
        <v>27398662.675501477</v>
      </c>
      <c r="O552" s="1">
        <v>521</v>
      </c>
      <c r="P552" s="1">
        <v>10560.507080630845</v>
      </c>
      <c r="Q552" s="1">
        <v>-8060.5070806308449</v>
      </c>
    </row>
    <row r="553" spans="1:17" ht="15.75" thickBot="1" x14ac:dyDescent="0.3">
      <c r="A553">
        <v>39000</v>
      </c>
      <c r="B553">
        <v>4500</v>
      </c>
      <c r="C553" s="2">
        <v>9572.2950168278367</v>
      </c>
      <c r="D553" s="2">
        <v>-5072.2950168278367</v>
      </c>
      <c r="E553">
        <f t="shared" si="56"/>
        <v>9572.2950168278367</v>
      </c>
      <c r="F553">
        <f t="shared" si="57"/>
        <v>25728176.737736505</v>
      </c>
      <c r="G553">
        <f t="shared" si="58"/>
        <v>8293.8768115942039</v>
      </c>
      <c r="H553">
        <f t="shared" si="59"/>
        <v>68788392.565900043</v>
      </c>
      <c r="I553">
        <f t="shared" si="60"/>
        <v>1521000000</v>
      </c>
      <c r="J553">
        <f t="shared" si="61"/>
        <v>1790034.8189681713</v>
      </c>
      <c r="K553">
        <f t="shared" si="62"/>
        <v>13945543.110284084</v>
      </c>
      <c r="O553" s="1">
        <v>522</v>
      </c>
      <c r="P553" s="1">
        <v>9894.9238329567997</v>
      </c>
      <c r="Q553" s="1">
        <v>-7694.9238329567997</v>
      </c>
    </row>
    <row r="554" spans="1:17" x14ac:dyDescent="0.25">
      <c r="A554">
        <f>SUM(A2:A553)</f>
        <v>16949780</v>
      </c>
      <c r="B554">
        <f>SUM(B2:B553)</f>
        <v>4545374</v>
      </c>
      <c r="E554" t="s">
        <v>12</v>
      </c>
      <c r="F554">
        <f>SUM(F2:F553)</f>
        <v>14934291751.275017</v>
      </c>
      <c r="H554">
        <f>SUM(H2:H553)</f>
        <v>111793757885.62329</v>
      </c>
      <c r="I554">
        <f>SUM(I2:I553)</f>
        <v>632255790582</v>
      </c>
      <c r="J554">
        <f>SUM(J2:J553)</f>
        <v>2909134981.8481579</v>
      </c>
      <c r="K554">
        <f>SUM(K2:K553)</f>
        <v>17843426733.123211</v>
      </c>
      <c r="O554" s="1">
        <v>523</v>
      </c>
      <c r="P554" s="1">
        <v>8352.7580918603653</v>
      </c>
      <c r="Q554" s="1">
        <v>-6852.7580918603653</v>
      </c>
    </row>
    <row r="555" spans="1:17" x14ac:dyDescent="0.25">
      <c r="A555">
        <f>AVERAGE(A2:A553)</f>
        <v>30706.123188405796</v>
      </c>
      <c r="B555">
        <f>AVERAGE(B2:B553)</f>
        <v>8234.3731884057979</v>
      </c>
      <c r="E555" t="s">
        <v>34</v>
      </c>
      <c r="F555">
        <f>F554/550</f>
        <v>27153257.729590941</v>
      </c>
      <c r="H555">
        <f>SQRT(H554)</f>
        <v>334355.73553570645</v>
      </c>
      <c r="J555" t="s">
        <v>40</v>
      </c>
      <c r="K555">
        <f>J554/K554</f>
        <v>0.16303678802053509</v>
      </c>
      <c r="O555" s="1">
        <v>524</v>
      </c>
      <c r="P555" s="1">
        <v>9088.3517926343957</v>
      </c>
      <c r="Q555" s="1">
        <v>-3588.3517926343957</v>
      </c>
    </row>
    <row r="556" spans="1:17" x14ac:dyDescent="0.25">
      <c r="A556">
        <f>A555^2</f>
        <v>942866001.2615521</v>
      </c>
      <c r="E556" t="s">
        <v>33</v>
      </c>
      <c r="F556">
        <f>SQRT(F555)</f>
        <v>5210.8787866914481</v>
      </c>
      <c r="O556" s="1">
        <v>525</v>
      </c>
      <c r="P556" s="1">
        <v>12153.325545859527</v>
      </c>
      <c r="Q556" s="1">
        <v>-653.32554585952676</v>
      </c>
    </row>
    <row r="557" spans="1:17" x14ac:dyDescent="0.25">
      <c r="A557">
        <f>_xlfn.VAR.P(A2:A553)</f>
        <v>202524923.7058391</v>
      </c>
      <c r="G557" t="s">
        <v>36</v>
      </c>
      <c r="H557">
        <f>F556/H555</f>
        <v>1.5584834452869642E-2</v>
      </c>
      <c r="O557" s="1">
        <v>526</v>
      </c>
      <c r="P557" s="1">
        <v>5216.8059990868651</v>
      </c>
      <c r="Q557" s="1">
        <v>-1016.8059990868651</v>
      </c>
    </row>
    <row r="558" spans="1:17" x14ac:dyDescent="0.25">
      <c r="A558">
        <f>A556/A557</f>
        <v>4.6555553953993067</v>
      </c>
      <c r="O558" s="1">
        <v>527</v>
      </c>
      <c r="P558" s="1">
        <v>6184.692447473748</v>
      </c>
      <c r="Q558" s="1">
        <v>-4084.692447473748</v>
      </c>
    </row>
    <row r="559" spans="1:17" x14ac:dyDescent="0.25">
      <c r="A559">
        <f>1+A558</f>
        <v>5.6555553953993067</v>
      </c>
      <c r="H559">
        <f>552*H554</f>
        <v>61710154352864.055</v>
      </c>
      <c r="I559">
        <f>I554/H559</f>
        <v>1.0245571368476996E-2</v>
      </c>
      <c r="O559" s="1">
        <v>528</v>
      </c>
      <c r="P559" s="1">
        <v>6346.0068555382277</v>
      </c>
      <c r="Q559" s="1">
        <v>-3846.0068555382277</v>
      </c>
    </row>
    <row r="560" spans="1:17" x14ac:dyDescent="0.25">
      <c r="A560">
        <f>SQRT(A559)</f>
        <v>2.3781411638923595</v>
      </c>
      <c r="I560">
        <f>SQRT(I559)</f>
        <v>0.10122040984147908</v>
      </c>
      <c r="O560" s="1">
        <v>529</v>
      </c>
      <c r="P560" s="1">
        <v>6829.9500797316696</v>
      </c>
      <c r="Q560" s="1">
        <v>-3829.9500797316696</v>
      </c>
    </row>
    <row r="561" spans="1:17" x14ac:dyDescent="0.25">
      <c r="A561">
        <f>A560*F556</f>
        <v>12392.205342684407</v>
      </c>
      <c r="H561" t="s">
        <v>39</v>
      </c>
      <c r="I561">
        <f>F556*I560</f>
        <v>527.44728642317762</v>
      </c>
      <c r="O561" s="1">
        <v>530</v>
      </c>
      <c r="P561" s="1">
        <v>7797.8365281185525</v>
      </c>
      <c r="Q561" s="1">
        <v>-4297.8365281185525</v>
      </c>
    </row>
    <row r="562" spans="1:17" x14ac:dyDescent="0.25">
      <c r="O562" s="1">
        <v>531</v>
      </c>
      <c r="P562" s="1">
        <v>8604.4085684409547</v>
      </c>
      <c r="Q562" s="1">
        <v>4595.5914315590453</v>
      </c>
    </row>
    <row r="563" spans="1:17" x14ac:dyDescent="0.25">
      <c r="O563" s="1">
        <v>532</v>
      </c>
      <c r="P563" s="1">
        <v>12153.325545859527</v>
      </c>
      <c r="Q563" s="1">
        <v>1946.6744541404732</v>
      </c>
    </row>
    <row r="564" spans="1:17" x14ac:dyDescent="0.25">
      <c r="O564" s="1">
        <v>533</v>
      </c>
      <c r="P564" s="1">
        <v>12153.325545859527</v>
      </c>
      <c r="Q564" s="1">
        <v>-9153.3255458595268</v>
      </c>
    </row>
    <row r="565" spans="1:17" x14ac:dyDescent="0.25">
      <c r="O565" s="1">
        <v>534</v>
      </c>
      <c r="P565" s="1">
        <v>6023.3780394092673</v>
      </c>
      <c r="Q565" s="1">
        <v>2226.6219605907327</v>
      </c>
    </row>
    <row r="566" spans="1:17" x14ac:dyDescent="0.25">
      <c r="O566" s="1">
        <v>535</v>
      </c>
      <c r="P566" s="1">
        <v>6346.0068555382277</v>
      </c>
      <c r="Q566" s="1">
        <v>5903.9931444617723</v>
      </c>
    </row>
    <row r="567" spans="1:17" x14ac:dyDescent="0.25">
      <c r="O567" s="1">
        <v>536</v>
      </c>
      <c r="P567" s="1">
        <v>6023.3780394092673</v>
      </c>
      <c r="Q567" s="1">
        <v>-4823.3780394092673</v>
      </c>
    </row>
    <row r="568" spans="1:17" x14ac:dyDescent="0.25">
      <c r="O568" s="1">
        <v>537</v>
      </c>
      <c r="P568" s="1">
        <v>6265.3496515059878</v>
      </c>
      <c r="Q568" s="1">
        <v>5634.6503484940122</v>
      </c>
    </row>
    <row r="569" spans="1:17" x14ac:dyDescent="0.25">
      <c r="O569" s="1">
        <v>538</v>
      </c>
      <c r="P569" s="1">
        <v>8604.4085684409547</v>
      </c>
      <c r="Q569" s="1">
        <v>-1104.4085684409547</v>
      </c>
    </row>
    <row r="570" spans="1:17" x14ac:dyDescent="0.25">
      <c r="O570" s="1">
        <v>539</v>
      </c>
      <c r="P570" s="1">
        <v>11669.382321666082</v>
      </c>
      <c r="Q570" s="1">
        <v>-4169.3823216660821</v>
      </c>
    </row>
    <row r="571" spans="1:17" x14ac:dyDescent="0.25">
      <c r="O571" s="1">
        <v>540</v>
      </c>
      <c r="P571" s="1">
        <v>12496.118662996545</v>
      </c>
      <c r="Q571" s="1">
        <v>-1996.118662996545</v>
      </c>
    </row>
    <row r="572" spans="1:17" x14ac:dyDescent="0.25">
      <c r="O572" s="1">
        <v>541</v>
      </c>
      <c r="P572" s="1">
        <v>7491.3391527960393</v>
      </c>
      <c r="Q572" s="1">
        <v>-1491.3391527960393</v>
      </c>
    </row>
    <row r="573" spans="1:17" x14ac:dyDescent="0.25">
      <c r="O573" s="1">
        <v>542</v>
      </c>
      <c r="P573" s="1">
        <v>7152.5788958606299</v>
      </c>
      <c r="Q573" s="1">
        <v>-5152.5788958606299</v>
      </c>
    </row>
    <row r="574" spans="1:17" x14ac:dyDescent="0.25">
      <c r="O574" s="1">
        <v>543</v>
      </c>
      <c r="P574" s="1">
        <v>6829.9500797316696</v>
      </c>
      <c r="Q574" s="1">
        <v>-5329.9500797316696</v>
      </c>
    </row>
    <row r="575" spans="1:17" x14ac:dyDescent="0.25">
      <c r="O575" s="1">
        <v>544</v>
      </c>
      <c r="P575" s="1">
        <v>6281.481092312436</v>
      </c>
      <c r="Q575" s="1">
        <v>-3281.481092312436</v>
      </c>
    </row>
    <row r="576" spans="1:17" x14ac:dyDescent="0.25">
      <c r="O576" s="1">
        <v>545</v>
      </c>
      <c r="P576" s="1">
        <v>9798.1351881181108</v>
      </c>
      <c r="Q576" s="1">
        <v>3701.8648118818892</v>
      </c>
    </row>
    <row r="577" spans="15:17" x14ac:dyDescent="0.25">
      <c r="O577" s="1">
        <v>546</v>
      </c>
      <c r="P577" s="1">
        <v>7636.5221200540718</v>
      </c>
      <c r="Q577" s="1">
        <v>-1636.5221200540718</v>
      </c>
    </row>
    <row r="578" spans="15:17" x14ac:dyDescent="0.25">
      <c r="O578" s="1">
        <v>547</v>
      </c>
      <c r="P578" s="1">
        <v>8927.037384569916</v>
      </c>
      <c r="Q578" s="1">
        <v>-6927.037384569916</v>
      </c>
    </row>
    <row r="579" spans="15:17" x14ac:dyDescent="0.25">
      <c r="O579" s="1">
        <v>548</v>
      </c>
      <c r="P579" s="1">
        <v>10056.238241021279</v>
      </c>
      <c r="Q579" s="1">
        <v>1543.7617589787205</v>
      </c>
    </row>
    <row r="580" spans="15:17" x14ac:dyDescent="0.25">
      <c r="O580" s="1">
        <v>549</v>
      </c>
      <c r="P580" s="1">
        <v>9410.9806087633569</v>
      </c>
      <c r="Q580" s="1">
        <v>-6410.9806087633569</v>
      </c>
    </row>
    <row r="581" spans="15:17" x14ac:dyDescent="0.25">
      <c r="O581" s="1">
        <v>550</v>
      </c>
      <c r="P581" s="1">
        <v>6991.2644877961502</v>
      </c>
      <c r="Q581" s="1">
        <v>-4491.2644877961502</v>
      </c>
    </row>
    <row r="582" spans="15:17" x14ac:dyDescent="0.25">
      <c r="O582" s="1">
        <v>551</v>
      </c>
      <c r="P582" s="1">
        <v>7797.8365281185525</v>
      </c>
      <c r="Q582" s="1">
        <v>-4797.8365281185525</v>
      </c>
    </row>
    <row r="583" spans="15:17" ht="15.75" thickBot="1" x14ac:dyDescent="0.3">
      <c r="O583" s="2">
        <v>552</v>
      </c>
      <c r="P583" s="2">
        <v>9572.2950168278367</v>
      </c>
      <c r="Q583" s="2">
        <v>-5072.2950168278367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kasilingam</dc:creator>
  <cp:lastModifiedBy>kasilingam</cp:lastModifiedBy>
  <dcterms:created xsi:type="dcterms:W3CDTF">2019-11-16T16:58:41Z</dcterms:created>
  <dcterms:modified xsi:type="dcterms:W3CDTF">2019-12-10T11:36:45Z</dcterms:modified>
</cp:coreProperties>
</file>